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atti\Desktop\"/>
    </mc:Choice>
  </mc:AlternateContent>
  <bookViews>
    <workbookView xWindow="0" yWindow="0" windowWidth="24000" windowHeight="8535" tabRatio="500" activeTab="1"/>
  </bookViews>
  <sheets>
    <sheet name="Pubblicità" sheetId="1" r:id="rId1"/>
    <sheet name="Affissioni" sheetId="2" r:id="rId2"/>
  </sheets>
  <calcPr calcId="152511" iterateDelta="1E-4"/>
</workbook>
</file>

<file path=xl/calcChain.xml><?xml version="1.0" encoding="utf-8"?>
<calcChain xmlns="http://schemas.openxmlformats.org/spreadsheetml/2006/main">
  <c r="D57" i="1" l="1"/>
  <c r="F31" i="1"/>
  <c r="D32" i="1"/>
  <c r="D31" i="1"/>
  <c r="D68" i="1"/>
  <c r="F68" i="1"/>
  <c r="H5" i="2"/>
  <c r="H6" i="2" s="1"/>
  <c r="G15" i="2" s="1"/>
  <c r="H15" i="2" s="1"/>
  <c r="D72" i="1"/>
  <c r="F72" i="1"/>
  <c r="F71" i="1"/>
  <c r="F67" i="1"/>
  <c r="F64" i="1"/>
  <c r="D61" i="1"/>
  <c r="F61" i="1" s="1"/>
  <c r="F57" i="1"/>
  <c r="F56" i="1"/>
  <c r="D15" i="1"/>
  <c r="D48" i="1" s="1"/>
  <c r="F40" i="1"/>
  <c r="F42" i="1" s="1"/>
  <c r="G42" i="1" s="1"/>
  <c r="F19" i="1"/>
  <c r="F20" i="1" s="1"/>
  <c r="F16" i="1"/>
  <c r="F41" i="1"/>
  <c r="G41" i="1" s="1"/>
  <c r="G40" i="1"/>
  <c r="G39" i="1"/>
  <c r="G19" i="1"/>
  <c r="F18" i="1"/>
  <c r="G18" i="1" s="1"/>
  <c r="D18" i="1"/>
  <c r="E18" i="1"/>
  <c r="F17" i="1"/>
  <c r="G17" i="1" s="1"/>
  <c r="D17" i="1"/>
  <c r="E17" i="1"/>
  <c r="G16" i="1"/>
  <c r="D16" i="1"/>
  <c r="E16" i="1"/>
  <c r="G15" i="1"/>
  <c r="D49" i="1" l="1"/>
  <c r="F48" i="1"/>
  <c r="F22" i="1"/>
  <c r="G20" i="1"/>
  <c r="F21" i="1"/>
  <c r="D20" i="1"/>
  <c r="G14" i="2"/>
  <c r="E15" i="1"/>
  <c r="D19" i="1"/>
  <c r="E20" i="1" l="1"/>
  <c r="E40" i="1" s="1"/>
  <c r="D40" i="1"/>
  <c r="H14" i="2"/>
  <c r="D26" i="2" s="1"/>
  <c r="E26" i="2" s="1"/>
  <c r="F26" i="2" s="1"/>
  <c r="G26" i="2" s="1"/>
  <c r="H26" i="2" s="1"/>
  <c r="D25" i="2"/>
  <c r="E25" i="2" s="1"/>
  <c r="F25" i="2" s="1"/>
  <c r="G25" i="2" s="1"/>
  <c r="H25" i="2" s="1"/>
  <c r="G22" i="1"/>
  <c r="D22" i="1"/>
  <c r="D39" i="1"/>
  <c r="E19" i="1"/>
  <c r="E39" i="1" s="1"/>
  <c r="G21" i="1"/>
  <c r="D21" i="1"/>
  <c r="D50" i="1"/>
  <c r="F50" i="1" s="1"/>
  <c r="F49" i="1"/>
  <c r="D51" i="1"/>
  <c r="F51" i="1" s="1"/>
  <c r="D41" i="1" l="1"/>
  <c r="E21" i="1"/>
  <c r="E41" i="1" s="1"/>
  <c r="E22" i="1"/>
  <c r="E42" i="1" s="1"/>
  <c r="D42" i="1"/>
</calcChain>
</file>

<file path=xl/sharedStrings.xml><?xml version="1.0" encoding="utf-8"?>
<sst xmlns="http://schemas.openxmlformats.org/spreadsheetml/2006/main" count="112" uniqueCount="81">
  <si>
    <t>ALLEGATO 2</t>
  </si>
  <si>
    <t>ESPOSIZIONE PUBBLICITARIA</t>
  </si>
  <si>
    <t>COMUNE DI CLASSE</t>
  </si>
  <si>
    <t>V</t>
  </si>
  <si>
    <t>CAT. SPEC.</t>
  </si>
  <si>
    <t>Aumento deliberato</t>
  </si>
  <si>
    <t>(superfici SUPERIORI al mq)</t>
  </si>
  <si>
    <t>Aumento per luminosa</t>
  </si>
  <si>
    <r>
      <rPr>
        <sz val="12"/>
        <color indexed="10"/>
        <rFont val="Times New Roman"/>
        <family val="1"/>
        <charset val="1"/>
      </rPr>
      <t xml:space="preserve">– </t>
    </r>
    <r>
      <rPr>
        <u/>
        <sz val="12"/>
        <color indexed="10"/>
        <rFont val="Times New Roman"/>
        <family val="1"/>
        <charset val="1"/>
      </rPr>
      <t>TARIFFA PREVISTA PER OGNI MQ. E  PER OGNI ANNO SOLARE</t>
    </r>
  </si>
  <si>
    <t>TIPO</t>
  </si>
  <si>
    <t>COEFFICIENTE GIORNALIERO</t>
  </si>
  <si>
    <t>TARIFFA A GIORNO</t>
  </si>
  <si>
    <t xml:space="preserve">COEFFICIENTE  ANNUALE </t>
  </si>
  <si>
    <t>TARIFFA  ANNO</t>
  </si>
  <si>
    <t>Aumento per mq</t>
  </si>
  <si>
    <t>ORDINARIA Superfici fino a mq. 1</t>
  </si>
  <si>
    <t xml:space="preserve">ORDINARIA Superfici comprese tra mq. 1,01e 5,00 </t>
  </si>
  <si>
    <t xml:space="preserve">ORDINARIA Superfici comprese tra mq. 5,01 e mq. 8,00 </t>
  </si>
  <si>
    <t>ORDINARIA Superfici superiori a mq. 8,01</t>
  </si>
  <si>
    <t>LUMINOSA Superfici fino a mq. 1</t>
  </si>
  <si>
    <t>LUMINOSA Superfici comprese tra mq. 1,01 e 5,01</t>
  </si>
  <si>
    <t>LUMINOSA Superfici comprese tra mq. 5,01 e mq. 8,00</t>
  </si>
  <si>
    <t>LUMINOSA Superfici superiori a mq. 8,01</t>
  </si>
  <si>
    <t xml:space="preserve"> </t>
  </si>
  <si>
    <t>N.B. :</t>
  </si>
  <si>
    <r>
      <rPr>
        <sz val="10"/>
        <color indexed="10"/>
        <rFont val="Wingdings"/>
        <charset val="2"/>
      </rPr>
      <t>§</t>
    </r>
    <r>
      <rPr>
        <sz val="10"/>
        <color indexed="10"/>
        <rFont val="Times New Roman"/>
        <family val="1"/>
        <charset val="1"/>
      </rPr>
      <t>Per la pubblicità che abbia superficie compresa tra mq. 5,01, e 8,00 la tariffa di cui sopra è maggiorata del 50%</t>
    </r>
  </si>
  <si>
    <r>
      <rPr>
        <sz val="10"/>
        <color indexed="10"/>
        <rFont val="Wingdings"/>
        <charset val="2"/>
      </rPr>
      <t>§</t>
    </r>
    <r>
      <rPr>
        <sz val="10"/>
        <color indexed="10"/>
        <rFont val="Times New Roman"/>
        <family val="1"/>
        <charset val="1"/>
      </rPr>
      <t>Per la pubblicità che abbia superficie superiore a mq. 8,01 la tariffa di cui sopra è maggiorata del 100%</t>
    </r>
  </si>
  <si>
    <t>Tali maggiorazioni si applicano sempre sulla tariffa base.</t>
  </si>
  <si>
    <t xml:space="preserve"> – TARIFFA PER LA PUBBLICITA’ EFFETTUATA CON PANNELLI LUMINOSI (per ogni metro quadrato di superficie dello schermo o pannello)</t>
  </si>
  <si>
    <t>– TARIFFA PREVISTA PER OGNI MQ. PER LA PUBBLICITA’ EFFETTUATA CON STRISCIONI O ALTRI MEZZI SIMILARI CHE ATTRAVERSANO STRADE O PIAZZE</t>
  </si>
  <si>
    <t xml:space="preserve">COEFFICIENTE GIORNALIERO </t>
  </si>
  <si>
    <t xml:space="preserve">  TARIFFA  GIORNALIERA</t>
  </si>
  <si>
    <t xml:space="preserve"> – TARIFFA PER LA PUBBLICITA’ EFFETTUATA ATTRAVERSO PROIEZIONI                  (in luoghi pubblici o aperti al pubblico)</t>
  </si>
  <si>
    <t xml:space="preserve">               </t>
  </si>
  <si>
    <t>-Per ogni giorno di esecuzione -categoria normale</t>
  </si>
  <si>
    <r>
      <rPr>
        <b/>
        <sz val="12"/>
        <color indexed="10"/>
        <rFont val="Arial"/>
        <family val="2"/>
        <charset val="1"/>
      </rPr>
      <t>-</t>
    </r>
    <r>
      <rPr>
        <b/>
        <sz val="12"/>
        <color indexed="10"/>
        <rFont val="Times New Roman"/>
        <family val="1"/>
        <charset val="1"/>
      </rPr>
      <t>Per ogni giorno di esecuzione-categoria speciale</t>
    </r>
  </si>
  <si>
    <t>- PUBBLICITA’ EFFETTUATA CON AEROMOBILI MEDIANTE SCRITTE, STRISCIONI, LANCIO MANIFESTINI, ECC.</t>
  </si>
  <si>
    <t>Tariffa al giorno</t>
  </si>
  <si>
    <t>- PUBBLICITA’ EFFETTUATA MEDIANTE DISTRIBUZIONE, ANCHE CON VEICOLI DI MANIFESTINI OD ALTRO MATERIALE PUBBLICITARIO OPPURE MEDIANTE PERSONE CIRCOLANTI CON CARTELLI</t>
  </si>
  <si>
    <t>Tariffa al giorno e per ogni persona impiegata</t>
  </si>
  <si>
    <t>CAT.SPECIALE Tariffa al giorno e per ogni persona impiegata</t>
  </si>
  <si>
    <t>- PUBBLICITA’ EFFETTUATA A MEZZO APPARECCHI AMPLIFICATORI E SIMILI (sonora)</t>
  </si>
  <si>
    <t>Tariffa al giorno e per ciascun punto di pubblicità</t>
  </si>
  <si>
    <t>CAT.SPECIALE Tariffa al giorno e per ciascun punto di pubblicità</t>
  </si>
  <si>
    <t>PUBBLICHE AFFISSIONI</t>
  </si>
  <si>
    <t xml:space="preserve">Tariffa base </t>
  </si>
  <si>
    <t>Coefficiente per ciascun foglio formato 70 x 100 per ogni  giorno di esposizione</t>
  </si>
  <si>
    <t xml:space="preserve">Canone dovuto per ciascun foglio formato 70 x 100  fino a 10 giorni di esposizione </t>
  </si>
  <si>
    <t xml:space="preserve">Canone per il periodo successivo di 5 giorni o frazione  </t>
  </si>
  <si>
    <t>Superfici inferiori a mq. 1</t>
  </si>
  <si>
    <t>Superfici superiori a mq. 1</t>
  </si>
  <si>
    <t>TARIFFA PER I PRIMI 10 GG</t>
  </si>
  <si>
    <t xml:space="preserve">TARIFFA PER IL PERIODO SUCCESSIVO DI 5 GIORNI O FRAZIONE </t>
  </si>
  <si>
    <t>Manifesti di cm. 70 x  100</t>
  </si>
  <si>
    <t>70 X 100 = Fogli</t>
  </si>
  <si>
    <t>Manifesti di cm. 100 x 140</t>
  </si>
  <si>
    <t>100 X 140 = Fogli</t>
  </si>
  <si>
    <t>Manifesti di cm. 140 x 200</t>
  </si>
  <si>
    <t>140 X 200 = Fogli</t>
  </si>
  <si>
    <t>Manifesti di m. 6 x 3</t>
  </si>
  <si>
    <t>6 X 3 = Fogli</t>
  </si>
  <si>
    <t xml:space="preserve">Fino a gg.: </t>
  </si>
  <si>
    <t>a)</t>
  </si>
  <si>
    <t xml:space="preserve">Maggiorazione per richieste di affissione di manifesti inferiori a 50 fogli </t>
  </si>
  <si>
    <t>b)</t>
  </si>
  <si>
    <t xml:space="preserve">Maggiorazione per richieste di affissione di manifesti costituiti da 8 a 12 fogli </t>
  </si>
  <si>
    <t>c)</t>
  </si>
  <si>
    <t xml:space="preserve">Maggiorazione per richieste di affissione di manifesti costituiti da formati da oltre 12 fogli </t>
  </si>
  <si>
    <t>d)</t>
  </si>
  <si>
    <t xml:space="preserve">Maggiorazione per richieste di affissione di manifesti in spazi scelti espressamente dal committente tra quelli indicati nell'elenco degli impianti adibiti al servizio </t>
  </si>
  <si>
    <t xml:space="preserve">Coefficiente tariffa </t>
  </si>
  <si>
    <t xml:space="preserve">TARIFFA ANNUALE PER AUTOMEZZI PUBBLICITARI ADIBITI AI TRASPORTI DELLA AZIENDA </t>
  </si>
  <si>
    <t>INFERIORI 30 Q.LI</t>
  </si>
  <si>
    <t>SUPERIORI 30 Q.LI</t>
  </si>
  <si>
    <t>Pubblicità effettuata all'esterno dei veicoli adibiti a uso pubblico o a uso privato, fino a tre metri quadrati di superficie ( AUTOVEICOLI E RIMORCHI )</t>
  </si>
  <si>
    <t>Pubblicità effettuata all'esterno dei veicoli adibiti a uso pubblico o a uso privato, fino a tre metri quadrati di superficie ( MOTOVEICOLI NON COMPRESI NELLE PRECEDENTI CATEGORIE )</t>
  </si>
  <si>
    <t>Tariffa annuale standard L. 160/2019 art. 1 comma 826 (permanente)</t>
  </si>
  <si>
    <t>Tariffa giornaliera standard L. 160/2019 art. 1 comma 827(temporanea)</t>
  </si>
  <si>
    <r>
      <t xml:space="preserve"> - </t>
    </r>
    <r>
      <rPr>
        <u/>
        <sz val="12"/>
        <color indexed="10"/>
        <rFont val="Times New Roman"/>
        <family val="1"/>
        <charset val="1"/>
      </rPr>
      <t>TARIFFE PER CIASCUN FOGLIO DI CM. 70 x 100 O FRAZIONI</t>
    </r>
  </si>
  <si>
    <t>Le maggiorazioni di cui alle lettere a), b),  c), d) si applicano sull'importo del canone dovuto di cui al punto precedente, precisando che le maggiorazioni di cui alle lettere b) e c)  non sono cumulabili</t>
  </si>
  <si>
    <r>
      <t xml:space="preserve">Per le affissioni richieste per il giorno in cui è stato consegnato il materiale da affiggere od entro i due giorni successivi, se trattasi di affissioni di contenuto commerciale, o </t>
    </r>
    <r>
      <rPr>
        <b/>
        <i/>
        <sz val="11"/>
        <color indexed="17"/>
        <rFont val="Calibri"/>
        <family val="2"/>
        <charset val="1"/>
      </rPr>
      <t>affissioni funebri</t>
    </r>
    <r>
      <rPr>
        <b/>
        <i/>
        <sz val="11"/>
        <color indexed="10"/>
        <rFont val="Calibri"/>
        <family val="2"/>
        <charset val="1"/>
      </rPr>
      <t xml:space="preserve">  ovvero per le ore notturne dalle 20 alle 7 o nei giorni festivi, è dovuta la maggiorazione del 10 per cento del canone, </t>
    </r>
    <r>
      <rPr>
        <b/>
        <i/>
        <sz val="11"/>
        <color indexed="45"/>
        <rFont val="Calibri"/>
        <family val="2"/>
        <charset val="1"/>
      </rPr>
      <t>con un minimo di € 26,00</t>
    </r>
    <r>
      <rPr>
        <b/>
        <i/>
        <sz val="11"/>
        <color indexed="10"/>
        <rFont val="Calibri"/>
        <family val="2"/>
        <charset val="1"/>
      </rPr>
      <t xml:space="preserve"> per ciascuna commissione.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</si>
</sst>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&quot;€ &quot;* #,##0.00_-;&quot;-€ &quot;* #,##0.00_-;_-&quot;€ &quot;* \-??_-;_-@_-"/>
    <numFmt numFmtId="165" formatCode="[$€-410]\ #,##0.00;[Red]\-[$€-410]\ #,##0.00"/>
  </numFmts>
  <fonts count="45" x14ac:knownFonts="1">
    <font>
      <sz val="11"/>
      <color rgb="FF000000"/>
      <name val="Calibri"/>
      <family val="2"/>
      <charset val="1"/>
    </font>
    <font>
      <sz val="10"/>
      <name val="Arial"/>
    </font>
    <font>
      <b/>
      <sz val="16"/>
      <color indexed="10"/>
      <name val="Calibri"/>
      <family val="2"/>
      <charset val="1"/>
    </font>
    <font>
      <b/>
      <sz val="11"/>
      <color indexed="10"/>
      <name val="Calibri"/>
      <family val="2"/>
      <charset val="1"/>
    </font>
    <font>
      <b/>
      <sz val="10"/>
      <color indexed="10"/>
      <name val="Arial"/>
      <family val="2"/>
      <charset val="1"/>
    </font>
    <font>
      <sz val="10"/>
      <color indexed="10"/>
      <name val="Arial"/>
      <family val="2"/>
      <charset val="1"/>
    </font>
    <font>
      <i/>
      <sz val="10"/>
      <color indexed="10"/>
      <name val="Arial"/>
      <family val="2"/>
      <charset val="1"/>
    </font>
    <font>
      <sz val="10"/>
      <name val="Arial"/>
      <charset val="1"/>
    </font>
    <font>
      <sz val="10"/>
      <color indexed="31"/>
      <name val="Arial"/>
      <family val="2"/>
      <charset val="1"/>
    </font>
    <font>
      <sz val="12"/>
      <color indexed="10"/>
      <name val="Times New Roman"/>
      <family val="1"/>
      <charset val="1"/>
    </font>
    <font>
      <u/>
      <sz val="12"/>
      <color indexed="10"/>
      <name val="Times New Roman"/>
      <family val="1"/>
      <charset val="1"/>
    </font>
    <font>
      <b/>
      <sz val="8"/>
      <color indexed="55"/>
      <name val="Arial"/>
      <family val="2"/>
      <charset val="1"/>
    </font>
    <font>
      <b/>
      <sz val="10"/>
      <color indexed="55"/>
      <name val="Arial"/>
      <family val="2"/>
      <charset val="1"/>
    </font>
    <font>
      <sz val="8"/>
      <color indexed="10"/>
      <name val="Arial"/>
      <family val="2"/>
      <charset val="1"/>
    </font>
    <font>
      <sz val="10"/>
      <color indexed="52"/>
      <name val="Arial"/>
      <family val="2"/>
      <charset val="1"/>
    </font>
    <font>
      <b/>
      <sz val="10"/>
      <color indexed="52"/>
      <name val="Arial"/>
      <family val="2"/>
      <charset val="1"/>
    </font>
    <font>
      <sz val="6"/>
      <color indexed="10"/>
      <name val="Arial"/>
      <family val="2"/>
      <charset val="1"/>
    </font>
    <font>
      <sz val="10"/>
      <color indexed="10"/>
      <name val="Wingdings"/>
      <charset val="2"/>
    </font>
    <font>
      <sz val="10"/>
      <color indexed="10"/>
      <name val="Times New Roman"/>
      <family val="1"/>
      <charset val="1"/>
    </font>
    <font>
      <b/>
      <u/>
      <sz val="10"/>
      <color indexed="10"/>
      <name val="Arial"/>
      <family val="2"/>
      <charset val="1"/>
    </font>
    <font>
      <b/>
      <u/>
      <sz val="6"/>
      <color indexed="10"/>
      <name val="Arial"/>
      <family val="2"/>
      <charset val="1"/>
    </font>
    <font>
      <u/>
      <sz val="12"/>
      <color indexed="10"/>
      <name val="Calibri"/>
      <family val="2"/>
      <charset val="1"/>
    </font>
    <font>
      <b/>
      <sz val="8"/>
      <color indexed="10"/>
      <name val="Arial"/>
      <family val="2"/>
      <charset val="1"/>
    </font>
    <font>
      <b/>
      <sz val="10"/>
      <color indexed="53"/>
      <name val="Arial"/>
      <family val="2"/>
      <charset val="1"/>
    </font>
    <font>
      <u/>
      <sz val="10"/>
      <color indexed="10"/>
      <name val="Arial"/>
      <family val="2"/>
      <charset val="1"/>
    </font>
    <font>
      <b/>
      <sz val="12"/>
      <color indexed="10"/>
      <name val="Arial"/>
      <family val="2"/>
      <charset val="1"/>
    </font>
    <font>
      <b/>
      <sz val="12"/>
      <color indexed="10"/>
      <name val="Times New Roman"/>
      <family val="1"/>
      <charset val="1"/>
    </font>
    <font>
      <u/>
      <sz val="11"/>
      <color indexed="10"/>
      <name val="Calibri"/>
      <family val="2"/>
      <charset val="1"/>
    </font>
    <font>
      <u/>
      <sz val="12"/>
      <color indexed="10"/>
      <name val="Arial"/>
      <family val="2"/>
      <charset val="1"/>
    </font>
    <font>
      <b/>
      <u/>
      <sz val="14"/>
      <color indexed="10"/>
      <name val="Calibri"/>
      <family val="2"/>
      <charset val="1"/>
    </font>
    <font>
      <b/>
      <sz val="13"/>
      <color indexed="10"/>
      <name val="Calibri"/>
      <family val="2"/>
      <charset val="1"/>
    </font>
    <font>
      <b/>
      <sz val="11"/>
      <color indexed="53"/>
      <name val="Calibri"/>
      <family val="2"/>
      <charset val="1"/>
    </font>
    <font>
      <b/>
      <sz val="11"/>
      <color indexed="17"/>
      <name val="Calibri"/>
      <family val="2"/>
      <charset val="1"/>
    </font>
    <font>
      <b/>
      <sz val="10"/>
      <color indexed="10"/>
      <name val="Calibri"/>
      <family val="2"/>
      <charset val="1"/>
    </font>
    <font>
      <b/>
      <sz val="14"/>
      <color indexed="17"/>
      <name val="Calibri"/>
      <family val="2"/>
      <charset val="1"/>
    </font>
    <font>
      <b/>
      <i/>
      <sz val="11"/>
      <color indexed="10"/>
      <name val="Calibri"/>
      <family val="2"/>
      <charset val="1"/>
    </font>
    <font>
      <b/>
      <i/>
      <sz val="11"/>
      <color indexed="17"/>
      <name val="Calibri"/>
      <family val="2"/>
      <charset val="1"/>
    </font>
    <font>
      <b/>
      <i/>
      <sz val="11"/>
      <color indexed="45"/>
      <name val="Calibri"/>
      <family val="2"/>
      <charset val="1"/>
    </font>
    <font>
      <b/>
      <sz val="10"/>
      <name val="Calibri"/>
      <family val="2"/>
      <charset val="1"/>
    </font>
    <font>
      <sz val="11"/>
      <color indexed="10"/>
      <name val="Calibri"/>
      <family val="2"/>
      <charset val="1"/>
    </font>
    <font>
      <sz val="8"/>
      <name val="Calibri"/>
      <family val="2"/>
      <charset val="1"/>
    </font>
    <font>
      <sz val="8"/>
      <color indexed="10"/>
      <name val="Calibri"/>
      <family val="2"/>
      <charset val="1"/>
    </font>
    <font>
      <b/>
      <sz val="8"/>
      <color indexed="52"/>
      <name val="Arial"/>
      <family val="2"/>
      <charset val="1"/>
    </font>
    <font>
      <b/>
      <sz val="8"/>
      <color indexed="52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9"/>
        <bgColor indexed="13"/>
      </patternFill>
    </fill>
    <fill>
      <patternFill patternType="solid">
        <fgColor indexed="23"/>
        <bgColor indexed="34"/>
      </patternFill>
    </fill>
    <fill>
      <patternFill patternType="solid">
        <fgColor indexed="14"/>
        <bgColor indexed="23"/>
      </patternFill>
    </fill>
    <fill>
      <patternFill patternType="solid">
        <fgColor indexed="38"/>
        <bgColor indexed="1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39" fillId="0" borderId="0" applyFont="0" applyFill="0" applyBorder="0" applyAlignment="0" applyProtection="0"/>
    <xf numFmtId="43" fontId="1" fillId="0" borderId="0" applyBorder="0" applyAlignment="0" applyProtection="0"/>
    <xf numFmtId="9" fontId="7" fillId="0" borderId="0" applyBorder="0" applyProtection="0"/>
    <xf numFmtId="164" fontId="44" fillId="0" borderId="0" applyBorder="0" applyProtection="0"/>
  </cellStyleXfs>
  <cellXfs count="189">
    <xf numFmtId="0" fontId="0" fillId="0" borderId="0" xfId="0"/>
    <xf numFmtId="2" fontId="4" fillId="0" borderId="1" xfId="0" applyNumberFormat="1" applyFont="1" applyBorder="1" applyAlignment="1">
      <alignment horizontal="center" vertical="center"/>
    </xf>
    <xf numFmtId="2" fontId="22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Font="1" applyBorder="1" applyAlignment="1">
      <alignment horizontal="right"/>
    </xf>
    <xf numFmtId="164" fontId="3" fillId="0" borderId="4" xfId="4" applyFont="1" applyBorder="1" applyAlignment="1" applyProtection="1">
      <alignment horizontal="center"/>
    </xf>
    <xf numFmtId="164" fontId="3" fillId="0" borderId="5" xfId="4" applyFont="1" applyBorder="1" applyAlignment="1" applyProtection="1">
      <alignment horizontal="center"/>
    </xf>
    <xf numFmtId="164" fontId="0" fillId="0" borderId="0" xfId="4" applyFont="1" applyBorder="1" applyAlignment="1" applyProtection="1">
      <alignment horizontal="center"/>
    </xf>
    <xf numFmtId="0" fontId="0" fillId="0" borderId="6" xfId="0" applyFont="1" applyBorder="1" applyAlignment="1">
      <alignment horizontal="right"/>
    </xf>
    <xf numFmtId="164" fontId="3" fillId="0" borderId="7" xfId="4" applyFont="1" applyBorder="1" applyAlignment="1" applyProtection="1">
      <alignment horizontal="center"/>
    </xf>
    <xf numFmtId="164" fontId="3" fillId="0" borderId="8" xfId="4" applyFont="1" applyBorder="1" applyAlignment="1" applyProtection="1">
      <alignment horizontal="center"/>
    </xf>
    <xf numFmtId="0" fontId="0" fillId="0" borderId="0" xfId="0" applyBorder="1" applyAlignment="1">
      <alignment horizontal="right"/>
    </xf>
    <xf numFmtId="164" fontId="3" fillId="0" borderId="0" xfId="4" applyFont="1" applyBorder="1" applyAlignment="1" applyProtection="1">
      <alignment horizontal="center"/>
    </xf>
    <xf numFmtId="2" fontId="4" fillId="0" borderId="0" xfId="0" applyNumberFormat="1" applyFont="1" applyAlignment="1">
      <alignment horizontal="right" vertical="center"/>
    </xf>
    <xf numFmtId="2" fontId="4" fillId="2" borderId="0" xfId="0" applyNumberFormat="1" applyFont="1" applyFill="1" applyAlignment="1">
      <alignment horizontal="center" vertical="center"/>
    </xf>
    <xf numFmtId="2" fontId="0" fillId="0" borderId="0" xfId="0" applyNumberFormat="1"/>
    <xf numFmtId="2" fontId="5" fillId="0" borderId="0" xfId="0" applyNumberFormat="1" applyFont="1"/>
    <xf numFmtId="2" fontId="4" fillId="0" borderId="9" xfId="0" applyNumberFormat="1" applyFont="1" applyBorder="1" applyAlignment="1">
      <alignment horizontal="left" vertical="center"/>
    </xf>
    <xf numFmtId="10" fontId="5" fillId="3" borderId="10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right" vertical="center"/>
    </xf>
    <xf numFmtId="2" fontId="5" fillId="0" borderId="0" xfId="0" applyNumberFormat="1" applyFont="1" applyAlignment="1">
      <alignment horizontal="left" vertical="center"/>
    </xf>
    <xf numFmtId="2" fontId="6" fillId="0" borderId="0" xfId="0" applyNumberFormat="1" applyFont="1" applyAlignment="1">
      <alignment horizontal="left" vertical="center"/>
    </xf>
    <xf numFmtId="10" fontId="5" fillId="0" borderId="0" xfId="3" applyNumberFormat="1" applyFont="1" applyBorder="1" applyAlignment="1" applyProtection="1">
      <alignment horizontal="center" vertical="center"/>
    </xf>
    <xf numFmtId="2" fontId="8" fillId="0" borderId="0" xfId="0" applyNumberFormat="1" applyFont="1" applyAlignment="1">
      <alignment horizontal="right" vertical="center"/>
    </xf>
    <xf numFmtId="2" fontId="8" fillId="0" borderId="0" xfId="0" applyNumberFormat="1" applyFont="1" applyAlignment="1">
      <alignment horizontal="left" vertical="center"/>
    </xf>
    <xf numFmtId="10" fontId="8" fillId="0" borderId="0" xfId="3" applyNumberFormat="1" applyFont="1" applyBorder="1" applyAlignment="1" applyProtection="1">
      <alignment horizontal="center" vertical="center"/>
    </xf>
    <xf numFmtId="2" fontId="5" fillId="0" borderId="11" xfId="0" applyNumberFormat="1" applyFont="1" applyBorder="1" applyAlignment="1">
      <alignment horizontal="left" vertical="center"/>
    </xf>
    <xf numFmtId="2" fontId="11" fillId="0" borderId="11" xfId="0" applyNumberFormat="1" applyFont="1" applyBorder="1" applyAlignment="1">
      <alignment horizontal="center" vertical="center" wrapText="1"/>
    </xf>
    <xf numFmtId="2" fontId="12" fillId="0" borderId="11" xfId="0" applyNumberFormat="1" applyFont="1" applyBorder="1" applyAlignment="1">
      <alignment horizontal="center" vertical="center" wrapText="1"/>
    </xf>
    <xf numFmtId="2" fontId="13" fillId="0" borderId="11" xfId="0" applyNumberFormat="1" applyFont="1" applyBorder="1" applyAlignment="1">
      <alignment horizontal="center" vertical="center" wrapText="1"/>
    </xf>
    <xf numFmtId="2" fontId="5" fillId="0" borderId="12" xfId="0" applyNumberFormat="1" applyFont="1" applyBorder="1" applyAlignment="1">
      <alignment horizontal="left" vertical="center" wrapText="1"/>
    </xf>
    <xf numFmtId="2" fontId="5" fillId="0" borderId="10" xfId="0" applyNumberFormat="1" applyFont="1" applyBorder="1" applyAlignment="1">
      <alignment horizontal="left" vertical="center"/>
    </xf>
    <xf numFmtId="2" fontId="5" fillId="0" borderId="10" xfId="0" applyNumberFormat="1" applyFont="1" applyBorder="1" applyAlignment="1">
      <alignment horizontal="center" vertical="center"/>
    </xf>
    <xf numFmtId="165" fontId="4" fillId="0" borderId="10" xfId="0" applyNumberFormat="1" applyFont="1" applyBorder="1" applyAlignment="1">
      <alignment horizontal="center" vertical="center"/>
    </xf>
    <xf numFmtId="2" fontId="5" fillId="3" borderId="10" xfId="0" applyNumberFormat="1" applyFont="1" applyFill="1" applyBorder="1" applyAlignment="1">
      <alignment horizontal="center" vertical="center"/>
    </xf>
    <xf numFmtId="165" fontId="4" fillId="4" borderId="10" xfId="0" applyNumberFormat="1" applyFont="1" applyFill="1" applyBorder="1" applyAlignment="1">
      <alignment horizontal="center" vertical="center"/>
    </xf>
    <xf numFmtId="10" fontId="5" fillId="0" borderId="10" xfId="0" applyNumberFormat="1" applyFont="1" applyBorder="1" applyAlignment="1">
      <alignment horizontal="right" vertical="center"/>
    </xf>
    <xf numFmtId="2" fontId="4" fillId="0" borderId="13" xfId="0" applyNumberFormat="1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left" vertical="center"/>
    </xf>
    <xf numFmtId="2" fontId="5" fillId="0" borderId="1" xfId="0" applyNumberFormat="1" applyFont="1" applyBorder="1" applyAlignment="1">
      <alignment horizontal="center" vertical="center"/>
    </xf>
    <xf numFmtId="165" fontId="4" fillId="5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right" vertical="center"/>
    </xf>
    <xf numFmtId="2" fontId="5" fillId="0" borderId="13" xfId="0" applyNumberFormat="1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left" vertical="center"/>
    </xf>
    <xf numFmtId="165" fontId="4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horizontal="left" vertical="center" wrapText="1"/>
    </xf>
    <xf numFmtId="2" fontId="5" fillId="0" borderId="15" xfId="0" applyNumberFormat="1" applyFont="1" applyBorder="1" applyAlignment="1">
      <alignment horizontal="left" vertical="center"/>
    </xf>
    <xf numFmtId="2" fontId="5" fillId="0" borderId="15" xfId="0" applyNumberFormat="1" applyFont="1" applyBorder="1" applyAlignment="1">
      <alignment horizontal="center" vertical="center"/>
    </xf>
    <xf numFmtId="165" fontId="4" fillId="0" borderId="15" xfId="0" applyNumberFormat="1" applyFont="1" applyBorder="1" applyAlignment="1">
      <alignment horizontal="center" vertical="center"/>
    </xf>
    <xf numFmtId="10" fontId="5" fillId="0" borderId="15" xfId="0" applyNumberFormat="1" applyFont="1" applyBorder="1" applyAlignment="1">
      <alignment horizontal="right" vertical="center"/>
    </xf>
    <xf numFmtId="2" fontId="14" fillId="0" borderId="16" xfId="0" applyNumberFormat="1" applyFont="1" applyBorder="1" applyAlignment="1">
      <alignment horizontal="left" vertical="center" wrapText="1"/>
    </xf>
    <xf numFmtId="2" fontId="14" fillId="0" borderId="17" xfId="0" applyNumberFormat="1" applyFont="1" applyBorder="1" applyAlignment="1">
      <alignment horizontal="left" vertical="center"/>
    </xf>
    <xf numFmtId="2" fontId="14" fillId="0" borderId="17" xfId="0" applyNumberFormat="1" applyFont="1" applyBorder="1" applyAlignment="1">
      <alignment horizontal="center" vertical="center"/>
    </xf>
    <xf numFmtId="165" fontId="15" fillId="0" borderId="17" xfId="0" applyNumberFormat="1" applyFont="1" applyBorder="1" applyAlignment="1">
      <alignment horizontal="center" vertical="center"/>
    </xf>
    <xf numFmtId="10" fontId="14" fillId="0" borderId="17" xfId="0" applyNumberFormat="1" applyFont="1" applyBorder="1" applyAlignment="1">
      <alignment horizontal="right" vertical="center"/>
    </xf>
    <xf numFmtId="2" fontId="14" fillId="0" borderId="13" xfId="0" applyNumberFormat="1" applyFont="1" applyBorder="1" applyAlignment="1">
      <alignment horizontal="left" vertical="center" wrapText="1"/>
    </xf>
    <xf numFmtId="2" fontId="14" fillId="0" borderId="1" xfId="0" applyNumberFormat="1" applyFont="1" applyBorder="1" applyAlignment="1">
      <alignment horizontal="left" vertical="center"/>
    </xf>
    <xf numFmtId="2" fontId="14" fillId="0" borderId="1" xfId="0" applyNumberFormat="1" applyFont="1" applyBorder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right" vertical="center"/>
    </xf>
    <xf numFmtId="2" fontId="14" fillId="0" borderId="18" xfId="0" applyNumberFormat="1" applyFont="1" applyBorder="1" applyAlignment="1">
      <alignment horizontal="left" vertical="center" wrapText="1"/>
    </xf>
    <xf numFmtId="2" fontId="14" fillId="0" borderId="19" xfId="0" applyNumberFormat="1" applyFont="1" applyBorder="1" applyAlignment="1">
      <alignment horizontal="left" vertical="center"/>
    </xf>
    <xf numFmtId="2" fontId="14" fillId="0" borderId="19" xfId="0" applyNumberFormat="1" applyFont="1" applyBorder="1" applyAlignment="1">
      <alignment horizontal="center" vertical="center"/>
    </xf>
    <xf numFmtId="165" fontId="15" fillId="0" borderId="19" xfId="0" applyNumberFormat="1" applyFont="1" applyBorder="1" applyAlignment="1">
      <alignment horizontal="center" vertical="center"/>
    </xf>
    <xf numFmtId="10" fontId="14" fillId="0" borderId="19" xfId="0" applyNumberFormat="1" applyFont="1" applyBorder="1" applyAlignment="1">
      <alignment horizontal="right" vertical="center"/>
    </xf>
    <xf numFmtId="2" fontId="16" fillId="0" borderId="0" xfId="0" applyNumberFormat="1" applyFont="1" applyAlignment="1">
      <alignment horizontal="left" vertical="center"/>
    </xf>
    <xf numFmtId="2" fontId="17" fillId="0" borderId="0" xfId="0" applyNumberFormat="1" applyFont="1" applyAlignment="1">
      <alignment horizontal="left" vertical="center"/>
    </xf>
    <xf numFmtId="2" fontId="19" fillId="0" borderId="0" xfId="0" applyNumberFormat="1" applyFont="1" applyAlignment="1">
      <alignment horizontal="left" vertical="center"/>
    </xf>
    <xf numFmtId="2" fontId="20" fillId="0" borderId="0" xfId="0" applyNumberFormat="1" applyFont="1" applyAlignment="1">
      <alignment horizontal="left" vertical="center"/>
    </xf>
    <xf numFmtId="2" fontId="13" fillId="0" borderId="20" xfId="0" applyNumberFormat="1" applyFont="1" applyBorder="1" applyAlignment="1">
      <alignment horizontal="left" vertical="center"/>
    </xf>
    <xf numFmtId="2" fontId="13" fillId="0" borderId="21" xfId="0" applyNumberFormat="1" applyFont="1" applyBorder="1" applyAlignment="1">
      <alignment horizontal="left" vertical="center"/>
    </xf>
    <xf numFmtId="10" fontId="13" fillId="0" borderId="2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left" vertical="center"/>
    </xf>
    <xf numFmtId="2" fontId="4" fillId="0" borderId="17" xfId="0" applyNumberFormat="1" applyFont="1" applyBorder="1" applyAlignment="1">
      <alignment horizontal="right" vertical="center"/>
    </xf>
    <xf numFmtId="165" fontId="23" fillId="0" borderId="17" xfId="0" applyNumberFormat="1" applyFont="1" applyBorder="1" applyAlignment="1">
      <alignment horizontal="right" vertical="center"/>
    </xf>
    <xf numFmtId="2" fontId="14" fillId="3" borderId="17" xfId="0" applyNumberFormat="1" applyFont="1" applyFill="1" applyBorder="1" applyAlignment="1">
      <alignment horizontal="center" vertical="center"/>
    </xf>
    <xf numFmtId="165" fontId="4" fillId="4" borderId="17" xfId="0" applyNumberFormat="1" applyFont="1" applyFill="1" applyBorder="1" applyAlignment="1">
      <alignment horizontal="right" vertical="center"/>
    </xf>
    <xf numFmtId="2" fontId="5" fillId="0" borderId="17" xfId="0" applyNumberFormat="1" applyFont="1" applyBorder="1" applyAlignment="1">
      <alignment horizontal="left" vertical="center"/>
    </xf>
    <xf numFmtId="2" fontId="4" fillId="0" borderId="1" xfId="0" applyNumberFormat="1" applyFont="1" applyBorder="1" applyAlignment="1">
      <alignment horizontal="right" vertical="center"/>
    </xf>
    <xf numFmtId="165" fontId="23" fillId="0" borderId="1" xfId="0" applyNumberFormat="1" applyFont="1" applyBorder="1" applyAlignment="1">
      <alignment horizontal="right" vertical="center"/>
    </xf>
    <xf numFmtId="165" fontId="4" fillId="5" borderId="1" xfId="0" applyNumberFormat="1" applyFont="1" applyFill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 vertical="center"/>
    </xf>
    <xf numFmtId="2" fontId="5" fillId="0" borderId="19" xfId="0" applyNumberFormat="1" applyFont="1" applyBorder="1" applyAlignment="1">
      <alignment horizontal="left" vertical="center"/>
    </xf>
    <xf numFmtId="2" fontId="4" fillId="0" borderId="19" xfId="0" applyNumberFormat="1" applyFont="1" applyBorder="1" applyAlignment="1">
      <alignment horizontal="right" vertical="center"/>
    </xf>
    <xf numFmtId="165" fontId="23" fillId="0" borderId="19" xfId="0" applyNumberFormat="1" applyFont="1" applyBorder="1" applyAlignment="1">
      <alignment horizontal="right" vertical="center"/>
    </xf>
    <xf numFmtId="165" fontId="4" fillId="0" borderId="19" xfId="0" applyNumberFormat="1" applyFont="1" applyBorder="1" applyAlignment="1">
      <alignment horizontal="right" vertical="center"/>
    </xf>
    <xf numFmtId="10" fontId="5" fillId="0" borderId="19" xfId="0" applyNumberFormat="1" applyFont="1" applyBorder="1" applyAlignment="1">
      <alignment horizontal="right" vertical="center"/>
    </xf>
    <xf numFmtId="2" fontId="24" fillId="0" borderId="0" xfId="0" applyNumberFormat="1" applyFont="1" applyAlignment="1">
      <alignment horizontal="left" vertical="center"/>
    </xf>
    <xf numFmtId="2" fontId="13" fillId="0" borderId="20" xfId="0" applyNumberFormat="1" applyFont="1" applyBorder="1" applyAlignment="1">
      <alignment horizontal="center" vertical="center"/>
    </xf>
    <xf numFmtId="2" fontId="13" fillId="0" borderId="21" xfId="0" applyNumberFormat="1" applyFont="1" applyBorder="1" applyAlignment="1">
      <alignment horizontal="center" vertical="center"/>
    </xf>
    <xf numFmtId="2" fontId="9" fillId="0" borderId="22" xfId="0" applyNumberFormat="1" applyFont="1" applyBorder="1" applyAlignment="1">
      <alignment horizontal="right" vertical="center"/>
    </xf>
    <xf numFmtId="2" fontId="5" fillId="0" borderId="23" xfId="0" applyNumberFormat="1" applyFont="1" applyBorder="1" applyAlignment="1">
      <alignment horizontal="left" vertical="center"/>
    </xf>
    <xf numFmtId="2" fontId="28" fillId="0" borderId="0" xfId="0" applyNumberFormat="1" applyFont="1" applyBorder="1" applyAlignment="1">
      <alignment horizontal="left" vertical="center" wrapText="1"/>
    </xf>
    <xf numFmtId="2" fontId="9" fillId="0" borderId="0" xfId="0" applyNumberFormat="1" applyFont="1" applyAlignment="1">
      <alignment horizontal="right" vertical="center"/>
    </xf>
    <xf numFmtId="2" fontId="28" fillId="0" borderId="0" xfId="0" applyNumberFormat="1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left" vertical="center"/>
    </xf>
    <xf numFmtId="0" fontId="0" fillId="3" borderId="24" xfId="0" applyFont="1" applyFill="1" applyBorder="1" applyAlignment="1">
      <alignment horizontal="left" vertical="center"/>
    </xf>
    <xf numFmtId="0" fontId="0" fillId="0" borderId="0" xfId="0" applyBorder="1" applyAlignment="1"/>
    <xf numFmtId="165" fontId="31" fillId="0" borderId="24" xfId="0" applyNumberFormat="1" applyFont="1" applyBorder="1" applyAlignment="1">
      <alignment horizontal="left" vertical="center"/>
    </xf>
    <xf numFmtId="165" fontId="32" fillId="0" borderId="25" xfId="0" applyNumberFormat="1" applyFont="1" applyBorder="1" applyAlignment="1">
      <alignment horizontal="left"/>
    </xf>
    <xf numFmtId="0" fontId="33" fillId="0" borderId="0" xfId="0" applyFont="1" applyBorder="1" applyAlignment="1">
      <alignment horizontal="left"/>
    </xf>
    <xf numFmtId="0" fontId="34" fillId="0" borderId="0" xfId="0" applyFont="1" applyBorder="1" applyAlignment="1">
      <alignment horizontal="center"/>
    </xf>
    <xf numFmtId="2" fontId="4" fillId="2" borderId="9" xfId="0" applyNumberFormat="1" applyFont="1" applyFill="1" applyBorder="1" applyAlignment="1">
      <alignment horizontal="left" vertical="center"/>
    </xf>
    <xf numFmtId="2" fontId="0" fillId="0" borderId="9" xfId="0" applyNumberFormat="1" applyBorder="1"/>
    <xf numFmtId="2" fontId="5" fillId="0" borderId="9" xfId="0" applyNumberFormat="1" applyFont="1" applyBorder="1"/>
    <xf numFmtId="9" fontId="4" fillId="2" borderId="9" xfId="3" applyFont="1" applyFill="1" applyBorder="1" applyAlignment="1" applyProtection="1">
      <alignment horizontal="center" vertical="center"/>
    </xf>
    <xf numFmtId="1" fontId="4" fillId="0" borderId="9" xfId="0" applyNumberFormat="1" applyFont="1" applyBorder="1" applyAlignment="1">
      <alignment horizontal="left" vertical="center"/>
    </xf>
    <xf numFmtId="2" fontId="4" fillId="0" borderId="0" xfId="0" applyNumberFormat="1" applyFont="1" applyBorder="1" applyAlignment="1">
      <alignment horizontal="left" vertical="center"/>
    </xf>
    <xf numFmtId="10" fontId="4" fillId="2" borderId="26" xfId="3" applyNumberFormat="1" applyFont="1" applyFill="1" applyBorder="1" applyAlignment="1" applyProtection="1">
      <alignment horizontal="center" vertical="center"/>
    </xf>
    <xf numFmtId="2" fontId="5" fillId="0" borderId="0" xfId="0" applyNumberFormat="1" applyFont="1" applyBorder="1"/>
    <xf numFmtId="9" fontId="4" fillId="0" borderId="0" xfId="3" applyFont="1" applyBorder="1" applyAlignment="1" applyProtection="1">
      <alignment horizontal="center" vertical="center"/>
    </xf>
    <xf numFmtId="1" fontId="4" fillId="0" borderId="0" xfId="0" applyNumberFormat="1" applyFont="1" applyBorder="1" applyAlignment="1">
      <alignment horizontal="left" vertical="center"/>
    </xf>
    <xf numFmtId="2" fontId="9" fillId="0" borderId="0" xfId="0" applyNumberFormat="1" applyFont="1" applyAlignment="1">
      <alignment horizontal="left" vertical="center"/>
    </xf>
    <xf numFmtId="2" fontId="5" fillId="0" borderId="22" xfId="0" applyNumberFormat="1" applyFont="1" applyBorder="1" applyAlignment="1">
      <alignment horizontal="left" vertical="center"/>
    </xf>
    <xf numFmtId="2" fontId="5" fillId="0" borderId="23" xfId="0" applyNumberFormat="1" applyFont="1" applyBorder="1"/>
    <xf numFmtId="2" fontId="13" fillId="0" borderId="1" xfId="0" applyNumberFormat="1" applyFont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/>
    </xf>
    <xf numFmtId="2" fontId="5" fillId="0" borderId="22" xfId="0" applyNumberFormat="1" applyFont="1" applyBorder="1" applyAlignment="1">
      <alignment horizontal="left" vertical="center" wrapText="1"/>
    </xf>
    <xf numFmtId="2" fontId="4" fillId="0" borderId="0" xfId="0" applyNumberFormat="1" applyFont="1" applyAlignment="1">
      <alignment horizontal="left" vertical="center"/>
    </xf>
    <xf numFmtId="2" fontId="5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 wrapText="1"/>
    </xf>
    <xf numFmtId="1" fontId="5" fillId="0" borderId="0" xfId="0" applyNumberFormat="1" applyFont="1" applyAlignment="1">
      <alignment horizontal="center" vertical="center"/>
    </xf>
    <xf numFmtId="2" fontId="24" fillId="0" borderId="9" xfId="0" applyNumberFormat="1" applyFont="1" applyBorder="1" applyAlignment="1">
      <alignment horizontal="left" vertical="center"/>
    </xf>
    <xf numFmtId="1" fontId="5" fillId="0" borderId="9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0" fontId="0" fillId="3" borderId="24" xfId="0" applyNumberFormat="1" applyFont="1" applyFill="1" applyBorder="1" applyAlignment="1">
      <alignment horizontal="left"/>
    </xf>
    <xf numFmtId="0" fontId="0" fillId="0" borderId="0" xfId="0" applyAlignment="1"/>
    <xf numFmtId="0" fontId="0" fillId="0" borderId="0" xfId="0" applyBorder="1" applyAlignment="1">
      <alignment horizontal="left"/>
    </xf>
    <xf numFmtId="10" fontId="0" fillId="3" borderId="24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4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top" wrapText="1"/>
    </xf>
    <xf numFmtId="0" fontId="22" fillId="6" borderId="22" xfId="0" applyFont="1" applyFill="1" applyBorder="1" applyAlignment="1">
      <alignment horizontal="center" vertical="center" wrapText="1"/>
    </xf>
    <xf numFmtId="0" fontId="33" fillId="6" borderId="1" xfId="0" applyFont="1" applyFill="1" applyBorder="1" applyAlignment="1">
      <alignment horizontal="center" vertical="center" wrapText="1"/>
    </xf>
    <xf numFmtId="0" fontId="41" fillId="0" borderId="1" xfId="0" applyFont="1" applyBorder="1" applyAlignment="1">
      <alignment horizontal="center"/>
    </xf>
    <xf numFmtId="43" fontId="41" fillId="0" borderId="0" xfId="2" applyFont="1" applyBorder="1" applyAlignment="1" applyProtection="1">
      <alignment horizontal="center"/>
    </xf>
    <xf numFmtId="164" fontId="0" fillId="0" borderId="0" xfId="4" applyFont="1" applyBorder="1" applyAlignment="1" applyProtection="1"/>
    <xf numFmtId="0" fontId="38" fillId="0" borderId="1" xfId="0" applyFont="1" applyBorder="1" applyAlignment="1">
      <alignment vertical="top" wrapText="1"/>
    </xf>
    <xf numFmtId="0" fontId="42" fillId="6" borderId="1" xfId="0" applyFont="1" applyFill="1" applyBorder="1" applyAlignment="1">
      <alignment horizontal="center" vertical="center" wrapText="1"/>
    </xf>
    <xf numFmtId="164" fontId="43" fillId="6" borderId="1" xfId="1" applyFont="1" applyFill="1" applyBorder="1" applyAlignment="1">
      <alignment horizontal="center" vertical="center"/>
    </xf>
    <xf numFmtId="0" fontId="43" fillId="6" borderId="1" xfId="0" applyFont="1" applyFill="1" applyBorder="1" applyAlignment="1">
      <alignment horizontal="center" vertical="center"/>
    </xf>
    <xf numFmtId="0" fontId="33" fillId="0" borderId="1" xfId="0" applyFont="1" applyBorder="1" applyAlignment="1">
      <alignment vertical="top" wrapText="1"/>
    </xf>
    <xf numFmtId="0" fontId="41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vertical="top" wrapText="1"/>
    </xf>
    <xf numFmtId="0" fontId="42" fillId="6" borderId="0" xfId="0" applyFont="1" applyFill="1" applyBorder="1" applyAlignment="1">
      <alignment horizontal="center" vertical="center" wrapText="1"/>
    </xf>
    <xf numFmtId="164" fontId="43" fillId="6" borderId="0" xfId="1" applyFont="1" applyFill="1" applyBorder="1" applyAlignment="1">
      <alignment horizontal="center" vertical="center"/>
    </xf>
    <xf numFmtId="0" fontId="43" fillId="6" borderId="0" xfId="0" applyFont="1" applyFill="1" applyBorder="1" applyAlignment="1">
      <alignment horizontal="center" vertical="center"/>
    </xf>
    <xf numFmtId="0" fontId="41" fillId="0" borderId="0" xfId="0" applyFont="1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6" xfId="0" applyBorder="1" applyAlignment="1">
      <alignment horizontal="right"/>
    </xf>
    <xf numFmtId="2" fontId="21" fillId="0" borderId="0" xfId="0" applyNumberFormat="1" applyFont="1" applyAlignment="1">
      <alignment vertical="center" wrapText="1"/>
    </xf>
    <xf numFmtId="0" fontId="21" fillId="0" borderId="0" xfId="0" applyFont="1" applyAlignment="1">
      <alignment vertical="center"/>
    </xf>
    <xf numFmtId="2" fontId="27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center"/>
    </xf>
    <xf numFmtId="2" fontId="9" fillId="0" borderId="0" xfId="0" applyNumberFormat="1" applyFont="1" applyAlignment="1">
      <alignment horizontal="center" vertical="center"/>
    </xf>
    <xf numFmtId="165" fontId="23" fillId="0" borderId="17" xfId="0" applyNumberFormat="1" applyFont="1" applyBorder="1" applyAlignment="1">
      <alignment horizontal="center" vertical="center"/>
    </xf>
    <xf numFmtId="2" fontId="22" fillId="0" borderId="2" xfId="0" applyNumberFormat="1" applyFont="1" applyBorder="1" applyAlignment="1">
      <alignment horizontal="center" vertical="center" wrapText="1"/>
    </xf>
    <xf numFmtId="2" fontId="4" fillId="0" borderId="17" xfId="0" applyNumberFormat="1" applyFont="1" applyBorder="1" applyAlignment="1">
      <alignment horizontal="center" vertical="center"/>
    </xf>
    <xf numFmtId="2" fontId="21" fillId="0" borderId="0" xfId="0" applyNumberFormat="1" applyFont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165" fontId="23" fillId="0" borderId="1" xfId="0" applyNumberFormat="1" applyFont="1" applyBorder="1" applyAlignment="1">
      <alignment horizontal="center" vertical="center"/>
    </xf>
    <xf numFmtId="2" fontId="25" fillId="0" borderId="0" xfId="0" applyNumberFormat="1" applyFont="1" applyAlignment="1">
      <alignment horizontal="center" vertical="center"/>
    </xf>
    <xf numFmtId="2" fontId="4" fillId="0" borderId="19" xfId="0" applyNumberFormat="1" applyFont="1" applyBorder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165" fontId="23" fillId="0" borderId="19" xfId="0" applyNumberFormat="1" applyFont="1" applyBorder="1" applyAlignment="1">
      <alignment horizontal="center" vertical="center"/>
    </xf>
    <xf numFmtId="2" fontId="27" fillId="0" borderId="0" xfId="0" applyNumberFormat="1" applyFont="1" applyBorder="1" applyAlignment="1">
      <alignment horizontal="center" vertical="center" wrapText="1"/>
    </xf>
    <xf numFmtId="2" fontId="4" fillId="0" borderId="22" xfId="0" applyNumberFormat="1" applyFont="1" applyBorder="1" applyAlignment="1">
      <alignment horizontal="center" vertical="center"/>
    </xf>
    <xf numFmtId="2" fontId="4" fillId="0" borderId="27" xfId="0" applyNumberFormat="1" applyFont="1" applyBorder="1" applyAlignment="1">
      <alignment horizontal="center" vertical="center"/>
    </xf>
    <xf numFmtId="165" fontId="23" fillId="0" borderId="22" xfId="0" applyNumberFormat="1" applyFont="1" applyBorder="1" applyAlignment="1">
      <alignment horizontal="center" vertical="center"/>
    </xf>
    <xf numFmtId="165" fontId="23" fillId="0" borderId="27" xfId="0" applyNumberFormat="1" applyFont="1" applyBorder="1" applyAlignment="1">
      <alignment horizontal="center" vertical="center"/>
    </xf>
    <xf numFmtId="2" fontId="4" fillId="3" borderId="17" xfId="0" applyNumberFormat="1" applyFont="1" applyFill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left" vertical="center"/>
    </xf>
    <xf numFmtId="0" fontId="0" fillId="0" borderId="24" xfId="0" applyFont="1" applyBorder="1" applyAlignment="1">
      <alignment horizontal="left" vertical="center" wrapText="1"/>
    </xf>
    <xf numFmtId="0" fontId="0" fillId="0" borderId="0" xfId="0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/>
    </xf>
    <xf numFmtId="0" fontId="30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center" vertical="center"/>
    </xf>
  </cellXfs>
  <cellStyles count="5">
    <cellStyle name="Euro" xfId="1"/>
    <cellStyle name="Migliaia" xfId="2" builtinId="3"/>
    <cellStyle name="Normale" xfId="0" builtinId="0"/>
    <cellStyle name="Percentuale" xfId="3" builtinId="5"/>
    <cellStyle name="Valuta" xfId="4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C9211E"/>
      <rgbColor rgb="00FFEDDE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99CCFF"/>
      <rgbColor rgb="00FF99CC"/>
      <rgbColor rgb="00CC99FF"/>
      <rgbColor rgb="00FFCC99"/>
      <rgbColor rgb="003366FF"/>
      <rgbColor rgb="0059E5FF"/>
      <rgbColor rgb="0099CC00"/>
      <rgbColor rgb="00FFCC00"/>
      <rgbColor rgb="00FF9900"/>
      <rgbColor rgb="00FF6600"/>
      <rgbColor rgb="00666699"/>
      <rgbColor rgb="00969696"/>
      <rgbColor rgb="00003366"/>
      <rgbColor rgb="0000B274"/>
      <rgbColor rgb="00003300"/>
      <rgbColor rgb="004C4C4C"/>
      <rgbColor rgb="00993300"/>
      <rgbColor rgb="00CE181E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9E5FF"/>
  </sheetPr>
  <dimension ref="A1:N72"/>
  <sheetViews>
    <sheetView topLeftCell="A40" zoomScale="90" zoomScaleNormal="90" workbookViewId="0">
      <selection activeCell="D31" sqref="D31"/>
    </sheetView>
  </sheetViews>
  <sheetFormatPr defaultColWidth="9" defaultRowHeight="15" x14ac:dyDescent="0.25"/>
  <cols>
    <col min="1" max="1" width="3.5703125" style="4" customWidth="1"/>
    <col min="2" max="2" width="70.85546875" customWidth="1"/>
    <col min="3" max="3" width="6" customWidth="1"/>
    <col min="4" max="4" width="10.85546875" style="4" customWidth="1"/>
    <col min="5" max="5" width="9" style="4" customWidth="1"/>
    <col min="6" max="6" width="9.140625" style="4" customWidth="1"/>
    <col min="7" max="7" width="8.28515625" style="4" customWidth="1"/>
    <col min="8" max="8" width="10.7109375" style="4" customWidth="1"/>
    <col min="9" max="9" width="12.28515625" customWidth="1"/>
    <col min="10" max="10" width="8.7109375" style="4" customWidth="1"/>
  </cols>
  <sheetData>
    <row r="1" spans="2:10" ht="21" x14ac:dyDescent="0.35">
      <c r="B1" s="5" t="s">
        <v>0</v>
      </c>
      <c r="C1" s="5"/>
    </row>
    <row r="2" spans="2:10" ht="9.1999999999999993" customHeight="1" x14ac:dyDescent="0.25">
      <c r="D2" s="6"/>
      <c r="E2" s="6"/>
      <c r="F2" s="7"/>
    </row>
    <row r="3" spans="2:10" x14ac:dyDescent="0.25">
      <c r="B3" s="156" t="s">
        <v>76</v>
      </c>
      <c r="C3" s="8"/>
      <c r="D3" s="9">
        <v>30</v>
      </c>
      <c r="E3" s="10"/>
      <c r="F3" s="11"/>
    </row>
    <row r="4" spans="2:10" x14ac:dyDescent="0.25">
      <c r="B4" s="157" t="s">
        <v>77</v>
      </c>
      <c r="C4" s="12"/>
      <c r="D4" s="13">
        <v>0.6</v>
      </c>
      <c r="E4" s="14"/>
      <c r="F4" s="11"/>
    </row>
    <row r="5" spans="2:10" x14ac:dyDescent="0.25">
      <c r="B5" s="15"/>
      <c r="C5" s="15"/>
      <c r="D5" s="16"/>
      <c r="E5" s="16"/>
      <c r="F5" s="11"/>
    </row>
    <row r="6" spans="2:10" ht="21" x14ac:dyDescent="0.35">
      <c r="B6" s="161" t="s">
        <v>1</v>
      </c>
      <c r="C6" s="161"/>
      <c r="D6" s="161"/>
      <c r="E6" s="161"/>
      <c r="F6" s="11"/>
    </row>
    <row r="7" spans="2:10" ht="13.35" customHeight="1" x14ac:dyDescent="0.35">
      <c r="B7" s="3"/>
      <c r="C7" s="3"/>
      <c r="D7" s="3"/>
      <c r="E7" s="3"/>
      <c r="F7" s="11"/>
    </row>
    <row r="8" spans="2:10" x14ac:dyDescent="0.25">
      <c r="B8" s="17" t="s">
        <v>2</v>
      </c>
      <c r="C8" s="18" t="s">
        <v>3</v>
      </c>
      <c r="D8" s="19"/>
      <c r="E8" s="20"/>
      <c r="F8" s="21" t="s">
        <v>4</v>
      </c>
      <c r="G8" s="22">
        <v>0</v>
      </c>
      <c r="H8" s="23"/>
    </row>
    <row r="9" spans="2:10" x14ac:dyDescent="0.25">
      <c r="B9" s="24" t="s">
        <v>5</v>
      </c>
      <c r="C9" s="25"/>
      <c r="D9" s="22">
        <v>0</v>
      </c>
      <c r="E9" s="26" t="s">
        <v>6</v>
      </c>
      <c r="F9" s="25"/>
      <c r="G9" s="25"/>
      <c r="H9" s="25"/>
    </row>
    <row r="10" spans="2:10" x14ac:dyDescent="0.25">
      <c r="B10" s="24" t="s">
        <v>7</v>
      </c>
      <c r="C10" s="25"/>
      <c r="D10" s="27">
        <v>1</v>
      </c>
      <c r="E10" s="26"/>
      <c r="F10" s="25"/>
      <c r="G10" s="25"/>
      <c r="H10" s="25"/>
    </row>
    <row r="11" spans="2:10" x14ac:dyDescent="0.25">
      <c r="B11" s="28"/>
      <c r="C11" s="29"/>
      <c r="D11" s="30"/>
      <c r="E11" s="26"/>
      <c r="F11" s="25"/>
      <c r="G11" s="25"/>
      <c r="H11" s="25"/>
    </row>
    <row r="12" spans="2:10" ht="15.75" x14ac:dyDescent="0.25">
      <c r="B12" s="162" t="s">
        <v>8</v>
      </c>
      <c r="C12" s="162"/>
      <c r="D12" s="162"/>
      <c r="E12" s="162"/>
      <c r="F12" s="162"/>
      <c r="G12" s="162"/>
      <c r="H12" s="162"/>
      <c r="I12" s="162"/>
      <c r="J12" s="162"/>
    </row>
    <row r="13" spans="2:10" x14ac:dyDescent="0.25">
      <c r="B13" s="25"/>
      <c r="C13" s="25"/>
      <c r="D13" s="25"/>
      <c r="E13" s="25"/>
      <c r="F13" s="25"/>
      <c r="G13" s="25"/>
      <c r="H13" s="25"/>
    </row>
    <row r="14" spans="2:10" ht="39" customHeight="1" x14ac:dyDescent="0.25">
      <c r="B14" s="31" t="s">
        <v>9</v>
      </c>
      <c r="C14" s="31"/>
      <c r="D14" s="32" t="s">
        <v>10</v>
      </c>
      <c r="E14" s="32" t="s">
        <v>11</v>
      </c>
      <c r="F14" s="32" t="s">
        <v>12</v>
      </c>
      <c r="G14" s="33" t="s">
        <v>13</v>
      </c>
      <c r="H14" s="34" t="s">
        <v>14</v>
      </c>
    </row>
    <row r="15" spans="2:10" x14ac:dyDescent="0.25">
      <c r="B15" s="35" t="s">
        <v>15</v>
      </c>
      <c r="C15" s="36"/>
      <c r="D15" s="37">
        <f t="shared" ref="D15:D22" si="0">F15</f>
        <v>0.42</v>
      </c>
      <c r="E15" s="38">
        <f>D4*D15</f>
        <v>0.252</v>
      </c>
      <c r="F15" s="39">
        <v>0.42</v>
      </c>
      <c r="G15" s="40">
        <f>D3*F15</f>
        <v>12.6</v>
      </c>
      <c r="H15" s="41"/>
    </row>
    <row r="16" spans="2:10" x14ac:dyDescent="0.25">
      <c r="B16" s="42" t="s">
        <v>16</v>
      </c>
      <c r="C16" s="43"/>
      <c r="D16" s="44">
        <f t="shared" si="0"/>
        <v>0.42</v>
      </c>
      <c r="E16" s="38">
        <f>D4*D16</f>
        <v>0.252</v>
      </c>
      <c r="F16" s="44">
        <f>F15+(F15*D9)</f>
        <v>0.42</v>
      </c>
      <c r="G16" s="45">
        <f>D3*F16</f>
        <v>12.6</v>
      </c>
      <c r="H16" s="46"/>
    </row>
    <row r="17" spans="1:14" x14ac:dyDescent="0.25">
      <c r="B17" s="47" t="s">
        <v>17</v>
      </c>
      <c r="C17" s="48"/>
      <c r="D17" s="44">
        <f t="shared" si="0"/>
        <v>0.63</v>
      </c>
      <c r="E17" s="49">
        <f>D4*D17</f>
        <v>0.378</v>
      </c>
      <c r="F17" s="44">
        <f>F16+(F16/2)</f>
        <v>0.63</v>
      </c>
      <c r="G17" s="49">
        <f>D3*F17</f>
        <v>18.899999999999999</v>
      </c>
      <c r="H17" s="50">
        <v>0.5</v>
      </c>
    </row>
    <row r="18" spans="1:14" x14ac:dyDescent="0.25">
      <c r="B18" s="51" t="s">
        <v>18</v>
      </c>
      <c r="C18" s="52"/>
      <c r="D18" s="53">
        <f t="shared" si="0"/>
        <v>0.84</v>
      </c>
      <c r="E18" s="49">
        <f>D4*D18</f>
        <v>0.504</v>
      </c>
      <c r="F18" s="53">
        <f>F16*2</f>
        <v>0.84</v>
      </c>
      <c r="G18" s="54">
        <f>D3*F18</f>
        <v>25.2</v>
      </c>
      <c r="H18" s="55">
        <v>1</v>
      </c>
    </row>
    <row r="19" spans="1:14" x14ac:dyDescent="0.25">
      <c r="B19" s="56" t="s">
        <v>19</v>
      </c>
      <c r="C19" s="57"/>
      <c r="D19" s="58">
        <f t="shared" si="0"/>
        <v>0.84</v>
      </c>
      <c r="E19" s="59">
        <f>D4*D19</f>
        <v>0.504</v>
      </c>
      <c r="F19" s="58">
        <f>F15*2</f>
        <v>0.84</v>
      </c>
      <c r="G19" s="59">
        <f>D3*F19</f>
        <v>25.2</v>
      </c>
      <c r="H19" s="60"/>
    </row>
    <row r="20" spans="1:14" x14ac:dyDescent="0.25">
      <c r="B20" s="61" t="s">
        <v>20</v>
      </c>
      <c r="C20" s="62"/>
      <c r="D20" s="63">
        <f t="shared" si="0"/>
        <v>0.84</v>
      </c>
      <c r="E20" s="64">
        <f>D4*D20</f>
        <v>0.504</v>
      </c>
      <c r="F20" s="63">
        <f>F19+(F19*D9)</f>
        <v>0.84</v>
      </c>
      <c r="G20" s="64">
        <f>F20*D3</f>
        <v>25.2</v>
      </c>
      <c r="H20" s="65"/>
    </row>
    <row r="21" spans="1:14" x14ac:dyDescent="0.25">
      <c r="B21" s="61" t="s">
        <v>21</v>
      </c>
      <c r="C21" s="62"/>
      <c r="D21" s="63">
        <f t="shared" si="0"/>
        <v>1.05</v>
      </c>
      <c r="E21" s="64">
        <f>D4*D21</f>
        <v>0.63</v>
      </c>
      <c r="F21" s="63">
        <f>F20+(F16/2)</f>
        <v>1.05</v>
      </c>
      <c r="G21" s="64">
        <f>F21*D3</f>
        <v>31.5</v>
      </c>
      <c r="H21" s="65"/>
    </row>
    <row r="22" spans="1:14" x14ac:dyDescent="0.25">
      <c r="B22" s="66" t="s">
        <v>22</v>
      </c>
      <c r="C22" s="67"/>
      <c r="D22" s="68">
        <f t="shared" si="0"/>
        <v>1.26</v>
      </c>
      <c r="E22" s="69">
        <f>D4*D22</f>
        <v>0.75600000000000001</v>
      </c>
      <c r="F22" s="68">
        <f>F20+F16</f>
        <v>1.26</v>
      </c>
      <c r="G22" s="69">
        <f>F22*D3</f>
        <v>37.799999999999997</v>
      </c>
      <c r="H22" s="70"/>
    </row>
    <row r="23" spans="1:14" x14ac:dyDescent="0.25">
      <c r="B23" s="25" t="s">
        <v>23</v>
      </c>
      <c r="C23" s="25"/>
      <c r="D23" s="25"/>
      <c r="E23" s="25"/>
      <c r="F23" s="25"/>
      <c r="G23" s="25"/>
      <c r="H23" s="25"/>
    </row>
    <row r="24" spans="1:14" x14ac:dyDescent="0.25">
      <c r="B24" s="25" t="s">
        <v>24</v>
      </c>
      <c r="C24" s="71"/>
      <c r="D24" s="71"/>
      <c r="E24" s="71"/>
      <c r="F24" s="71"/>
      <c r="G24" s="71"/>
      <c r="H24" s="71"/>
    </row>
    <row r="25" spans="1:14" x14ac:dyDescent="0.25">
      <c r="B25" s="72" t="s">
        <v>25</v>
      </c>
      <c r="C25" s="71"/>
      <c r="D25" s="71"/>
      <c r="E25" s="71"/>
      <c r="F25" s="71"/>
      <c r="G25" s="71"/>
      <c r="H25" s="71"/>
    </row>
    <row r="26" spans="1:14" x14ac:dyDescent="0.25">
      <c r="B26" s="72" t="s">
        <v>26</v>
      </c>
      <c r="C26" s="71"/>
      <c r="D26" s="71"/>
      <c r="E26" s="71"/>
      <c r="F26" s="71"/>
      <c r="G26" s="71"/>
      <c r="H26" s="71"/>
    </row>
    <row r="27" spans="1:14" x14ac:dyDescent="0.25">
      <c r="B27" s="73" t="s">
        <v>27</v>
      </c>
      <c r="C27" s="74"/>
      <c r="D27" s="71"/>
      <c r="E27" s="71"/>
      <c r="F27" s="71"/>
      <c r="G27" s="71"/>
      <c r="H27" s="71"/>
    </row>
    <row r="28" spans="1:14" x14ac:dyDescent="0.25">
      <c r="B28" s="73"/>
      <c r="C28" s="74"/>
      <c r="D28" s="71"/>
      <c r="E28" s="71"/>
      <c r="F28" s="71"/>
      <c r="G28" s="71"/>
      <c r="H28" s="71"/>
    </row>
    <row r="29" spans="1:14" x14ac:dyDescent="0.25">
      <c r="B29" s="73"/>
      <c r="C29" s="74"/>
      <c r="D29" s="71"/>
      <c r="E29" s="71"/>
      <c r="F29" s="71"/>
      <c r="G29" s="71"/>
      <c r="H29" s="71"/>
    </row>
    <row r="30" spans="1:14" ht="57.75" customHeight="1" x14ac:dyDescent="0.25">
      <c r="A30" s="138"/>
      <c r="B30" s="139" t="s">
        <v>71</v>
      </c>
      <c r="C30" s="140" t="s">
        <v>70</v>
      </c>
      <c r="D30" s="141" t="s">
        <v>72</v>
      </c>
      <c r="E30" s="140" t="s">
        <v>70</v>
      </c>
      <c r="F30" s="141" t="s">
        <v>73</v>
      </c>
      <c r="G30" s="142"/>
      <c r="H30" s="142"/>
      <c r="I30" s="143"/>
      <c r="J30" s="11"/>
      <c r="K30" s="11"/>
      <c r="L30" s="11"/>
      <c r="M30" s="144"/>
      <c r="N30" s="4"/>
    </row>
    <row r="31" spans="1:14" ht="49.5" customHeight="1" x14ac:dyDescent="0.25">
      <c r="A31" s="138"/>
      <c r="B31" s="145" t="s">
        <v>74</v>
      </c>
      <c r="C31" s="146">
        <v>1.8</v>
      </c>
      <c r="D31" s="147">
        <f>D3*C31</f>
        <v>54</v>
      </c>
      <c r="E31" s="148">
        <v>2.7</v>
      </c>
      <c r="F31" s="147">
        <f>D3*E31</f>
        <v>81</v>
      </c>
      <c r="G31" s="142"/>
      <c r="H31" s="142"/>
      <c r="I31" s="143"/>
      <c r="J31" s="11"/>
      <c r="K31" s="11"/>
      <c r="L31" s="11"/>
      <c r="M31" s="144"/>
      <c r="N31" s="4"/>
    </row>
    <row r="32" spans="1:14" ht="52.5" customHeight="1" x14ac:dyDescent="0.25">
      <c r="A32" s="138"/>
      <c r="B32" s="149" t="s">
        <v>75</v>
      </c>
      <c r="C32" s="146">
        <v>0.9</v>
      </c>
      <c r="D32" s="147">
        <f>D3*C32</f>
        <v>27</v>
      </c>
      <c r="E32" s="148"/>
      <c r="F32" s="148"/>
      <c r="G32" s="142"/>
      <c r="H32" s="142"/>
      <c r="I32" s="143"/>
      <c r="J32" s="11"/>
      <c r="K32" s="11"/>
      <c r="L32" s="11"/>
      <c r="M32" s="144"/>
      <c r="N32" s="4"/>
    </row>
    <row r="33" spans="1:14" ht="52.5" customHeight="1" x14ac:dyDescent="0.25">
      <c r="A33" s="150"/>
      <c r="B33" s="151"/>
      <c r="C33" s="152"/>
      <c r="D33" s="153"/>
      <c r="E33" s="154"/>
      <c r="F33" s="154"/>
      <c r="G33" s="155"/>
      <c r="H33" s="155"/>
      <c r="I33" s="143"/>
      <c r="J33" s="11"/>
      <c r="K33" s="11"/>
      <c r="L33" s="11"/>
      <c r="M33" s="144"/>
      <c r="N33" s="4"/>
    </row>
    <row r="34" spans="1:14" x14ac:dyDescent="0.25">
      <c r="B34" s="25"/>
      <c r="C34" s="25"/>
      <c r="D34" s="25"/>
      <c r="E34" s="25"/>
      <c r="F34" s="25"/>
      <c r="G34" s="25"/>
      <c r="H34" s="25"/>
    </row>
    <row r="35" spans="1:14" ht="13.9" customHeight="1" x14ac:dyDescent="0.25">
      <c r="B35" s="166" t="s">
        <v>28</v>
      </c>
      <c r="C35" s="166"/>
      <c r="D35" s="166"/>
      <c r="E35" s="166"/>
      <c r="F35" s="166"/>
      <c r="G35" s="166"/>
      <c r="H35" s="166"/>
      <c r="I35" s="166"/>
      <c r="J35" s="158"/>
      <c r="K35" s="158"/>
      <c r="L35" s="158"/>
    </row>
    <row r="36" spans="1:14" ht="15" customHeight="1" x14ac:dyDescent="0.25">
      <c r="B36" s="166"/>
      <c r="C36" s="166"/>
      <c r="D36" s="166"/>
      <c r="E36" s="166"/>
      <c r="F36" s="166"/>
      <c r="G36" s="166"/>
      <c r="H36" s="166"/>
      <c r="I36" s="166"/>
      <c r="J36" s="158"/>
      <c r="K36" s="158"/>
      <c r="L36" s="158"/>
    </row>
    <row r="37" spans="1:14" x14ac:dyDescent="0.25">
      <c r="B37" s="25"/>
      <c r="C37" s="25"/>
      <c r="D37" s="25"/>
      <c r="E37" s="25"/>
      <c r="F37" s="25"/>
      <c r="G37" s="25"/>
      <c r="H37" s="25"/>
    </row>
    <row r="38" spans="1:14" ht="34.9" customHeight="1" x14ac:dyDescent="0.25">
      <c r="B38" s="75"/>
      <c r="C38" s="76"/>
      <c r="D38" s="2" t="s">
        <v>10</v>
      </c>
      <c r="E38" s="2" t="s">
        <v>11</v>
      </c>
      <c r="F38" s="2" t="s">
        <v>12</v>
      </c>
      <c r="G38" s="2" t="s">
        <v>13</v>
      </c>
      <c r="H38" s="77"/>
    </row>
    <row r="39" spans="1:14" x14ac:dyDescent="0.25">
      <c r="B39" s="35" t="s">
        <v>15</v>
      </c>
      <c r="C39" s="78"/>
      <c r="D39" s="79">
        <f t="shared" ref="D39:E42" si="1">D19</f>
        <v>0.84</v>
      </c>
      <c r="E39" s="80">
        <f t="shared" si="1"/>
        <v>0.504</v>
      </c>
      <c r="F39" s="81">
        <v>1.1100000000000001</v>
      </c>
      <c r="G39" s="82">
        <f>F39*D3</f>
        <v>33.300000000000004</v>
      </c>
      <c r="H39" s="83"/>
    </row>
    <row r="40" spans="1:14" x14ac:dyDescent="0.25">
      <c r="B40" s="42" t="s">
        <v>16</v>
      </c>
      <c r="C40" s="43"/>
      <c r="D40" s="84">
        <f t="shared" si="1"/>
        <v>0.84</v>
      </c>
      <c r="E40" s="85">
        <f t="shared" si="1"/>
        <v>0.504</v>
      </c>
      <c r="F40" s="63">
        <f>F39+(F39*D9)</f>
        <v>1.1100000000000001</v>
      </c>
      <c r="G40" s="86">
        <f>D3*F40</f>
        <v>33.300000000000004</v>
      </c>
      <c r="H40" s="46"/>
    </row>
    <row r="41" spans="1:14" x14ac:dyDescent="0.25">
      <c r="B41" s="47" t="s">
        <v>17</v>
      </c>
      <c r="C41" s="48"/>
      <c r="D41" s="84">
        <f t="shared" si="1"/>
        <v>1.05</v>
      </c>
      <c r="E41" s="85">
        <f t="shared" si="1"/>
        <v>0.63</v>
      </c>
      <c r="F41" s="63">
        <f>F40+(F40/2)</f>
        <v>1.665</v>
      </c>
      <c r="G41" s="87">
        <f>F41*D3</f>
        <v>49.95</v>
      </c>
      <c r="H41" s="50">
        <v>0.5</v>
      </c>
    </row>
    <row r="42" spans="1:14" x14ac:dyDescent="0.25">
      <c r="B42" s="51" t="s">
        <v>18</v>
      </c>
      <c r="C42" s="88"/>
      <c r="D42" s="89">
        <f t="shared" si="1"/>
        <v>1.26</v>
      </c>
      <c r="E42" s="90">
        <f t="shared" si="1"/>
        <v>0.75600000000000001</v>
      </c>
      <c r="F42" s="68">
        <f>F40*2</f>
        <v>2.2200000000000002</v>
      </c>
      <c r="G42" s="91">
        <f>F42*D3</f>
        <v>66.600000000000009</v>
      </c>
      <c r="H42" s="92">
        <v>1</v>
      </c>
    </row>
    <row r="43" spans="1:14" ht="12.4" customHeight="1" x14ac:dyDescent="0.35">
      <c r="B43" s="3"/>
      <c r="C43" s="3"/>
      <c r="D43" s="3"/>
      <c r="E43" s="3"/>
      <c r="F43" s="11"/>
    </row>
    <row r="44" spans="1:14" ht="9.1999999999999993" customHeight="1" x14ac:dyDescent="0.35">
      <c r="B44" s="3"/>
      <c r="C44" s="3"/>
      <c r="D44" s="3"/>
      <c r="E44" s="3"/>
      <c r="F44" s="11"/>
    </row>
    <row r="45" spans="1:14" ht="28.15" customHeight="1" x14ac:dyDescent="0.25">
      <c r="A45" s="159" t="s">
        <v>29</v>
      </c>
      <c r="B45" s="159"/>
      <c r="C45" s="159"/>
      <c r="D45" s="159"/>
      <c r="E45" s="159"/>
      <c r="F45" s="159"/>
      <c r="G45" s="159"/>
      <c r="H45" s="159"/>
      <c r="I45" s="159"/>
      <c r="J45" s="159"/>
      <c r="K45" s="159"/>
      <c r="L45" s="159"/>
    </row>
    <row r="46" spans="1:14" x14ac:dyDescent="0.25">
      <c r="B46" s="93"/>
      <c r="C46" s="93"/>
      <c r="D46" s="25"/>
      <c r="E46" s="25"/>
      <c r="F46" s="25"/>
      <c r="G46" s="25"/>
      <c r="H46" s="25"/>
    </row>
    <row r="47" spans="1:14" ht="22.5" customHeight="1" x14ac:dyDescent="0.25">
      <c r="B47" s="94"/>
      <c r="C47" s="95"/>
      <c r="D47" s="164" t="s">
        <v>30</v>
      </c>
      <c r="E47" s="164"/>
      <c r="F47" s="164" t="s">
        <v>31</v>
      </c>
      <c r="G47" s="164"/>
      <c r="H47" s="77" t="s">
        <v>14</v>
      </c>
    </row>
    <row r="48" spans="1:14" x14ac:dyDescent="0.25">
      <c r="B48" s="35" t="s">
        <v>15</v>
      </c>
      <c r="C48" s="78"/>
      <c r="D48" s="165">
        <f>D15</f>
        <v>0.42</v>
      </c>
      <c r="E48" s="165"/>
      <c r="F48" s="163">
        <f>D4*D48</f>
        <v>0.252</v>
      </c>
      <c r="G48" s="163"/>
      <c r="H48" s="83"/>
    </row>
    <row r="49" spans="2:12" x14ac:dyDescent="0.25">
      <c r="B49" s="42" t="s">
        <v>16</v>
      </c>
      <c r="C49" s="43"/>
      <c r="D49" s="167">
        <f>D48+(D48*D9)</f>
        <v>0.42</v>
      </c>
      <c r="E49" s="167"/>
      <c r="F49" s="168">
        <f>D49*D4</f>
        <v>0.252</v>
      </c>
      <c r="G49" s="168"/>
      <c r="H49" s="46"/>
    </row>
    <row r="50" spans="2:12" x14ac:dyDescent="0.25">
      <c r="B50" s="47" t="s">
        <v>17</v>
      </c>
      <c r="C50" s="48"/>
      <c r="D50" s="167">
        <f>D49+(D49/2)</f>
        <v>0.63</v>
      </c>
      <c r="E50" s="167"/>
      <c r="F50" s="168">
        <f>D50*D4</f>
        <v>0.378</v>
      </c>
      <c r="G50" s="168"/>
      <c r="H50" s="50">
        <v>0.5</v>
      </c>
    </row>
    <row r="51" spans="2:12" x14ac:dyDescent="0.25">
      <c r="B51" s="51" t="s">
        <v>18</v>
      </c>
      <c r="C51" s="88"/>
      <c r="D51" s="170">
        <f>D49*2</f>
        <v>0.84</v>
      </c>
      <c r="E51" s="170"/>
      <c r="F51" s="172">
        <f>D51*D4</f>
        <v>0.504</v>
      </c>
      <c r="G51" s="172"/>
      <c r="H51" s="92">
        <v>1</v>
      </c>
    </row>
    <row r="52" spans="2:12" ht="14.85" customHeight="1" x14ac:dyDescent="0.35">
      <c r="B52" s="3"/>
      <c r="C52" s="3"/>
      <c r="D52" s="3"/>
      <c r="E52" s="3"/>
      <c r="F52" s="11"/>
    </row>
    <row r="53" spans="2:12" x14ac:dyDescent="0.25">
      <c r="B53" s="171" t="s">
        <v>32</v>
      </c>
      <c r="C53" s="171"/>
      <c r="D53" s="171"/>
      <c r="E53" s="171"/>
      <c r="F53" s="171"/>
      <c r="G53" s="171"/>
      <c r="H53" s="171"/>
      <c r="I53" s="171"/>
      <c r="J53" s="171"/>
      <c r="K53" s="171"/>
      <c r="L53" s="171"/>
    </row>
    <row r="54" spans="2:12" x14ac:dyDescent="0.25">
      <c r="B54" s="171"/>
      <c r="C54" s="171"/>
      <c r="D54" s="171"/>
      <c r="E54" s="171"/>
      <c r="F54" s="171"/>
      <c r="G54" s="171"/>
      <c r="H54" s="171"/>
      <c r="I54" s="171"/>
      <c r="J54" s="171"/>
      <c r="K54" s="171"/>
      <c r="L54" s="171"/>
    </row>
    <row r="55" spans="2:12" ht="25.7" customHeight="1" x14ac:dyDescent="0.25">
      <c r="B55" s="25" t="s">
        <v>33</v>
      </c>
      <c r="C55" s="25"/>
      <c r="D55" s="164" t="s">
        <v>30</v>
      </c>
      <c r="E55" s="164"/>
      <c r="F55" s="164" t="s">
        <v>31</v>
      </c>
      <c r="G55" s="164"/>
      <c r="H55"/>
    </row>
    <row r="56" spans="2:12" ht="15.75" x14ac:dyDescent="0.25">
      <c r="B56" s="96" t="s">
        <v>34</v>
      </c>
      <c r="C56" s="97"/>
      <c r="D56" s="167">
        <v>5</v>
      </c>
      <c r="E56" s="167"/>
      <c r="F56" s="168">
        <f>D56*D4</f>
        <v>3</v>
      </c>
      <c r="G56" s="168"/>
      <c r="H56"/>
    </row>
    <row r="57" spans="2:12" ht="15.75" x14ac:dyDescent="0.25">
      <c r="B57" s="169" t="s">
        <v>35</v>
      </c>
      <c r="C57" s="169"/>
      <c r="D57" s="167">
        <f>D56</f>
        <v>5</v>
      </c>
      <c r="E57" s="167"/>
      <c r="F57" s="168">
        <f>D57*D4</f>
        <v>3</v>
      </c>
      <c r="G57" s="168"/>
      <c r="H57"/>
    </row>
    <row r="58" spans="2:12" ht="16.5" customHeight="1" x14ac:dyDescent="0.35">
      <c r="B58" s="3"/>
      <c r="C58" s="3"/>
      <c r="D58" s="3"/>
      <c r="E58" s="3"/>
      <c r="F58" s="11"/>
      <c r="H58"/>
    </row>
    <row r="59" spans="2:12" ht="24.95" customHeight="1" x14ac:dyDescent="0.25">
      <c r="B59" s="173" t="s">
        <v>36</v>
      </c>
      <c r="C59" s="173"/>
      <c r="D59" s="173"/>
      <c r="E59" s="173"/>
      <c r="F59" s="173"/>
      <c r="G59" s="173"/>
      <c r="H59" s="173"/>
      <c r="I59" s="173"/>
      <c r="J59" s="173"/>
      <c r="K59" s="173"/>
    </row>
    <row r="60" spans="2:12" ht="27.4" customHeight="1" x14ac:dyDescent="0.25">
      <c r="B60" s="98"/>
      <c r="C60" s="98"/>
      <c r="D60" s="164" t="s">
        <v>30</v>
      </c>
      <c r="E60" s="164"/>
      <c r="F60" s="164" t="s">
        <v>31</v>
      </c>
      <c r="G60" s="164"/>
      <c r="H60"/>
    </row>
    <row r="61" spans="2:12" ht="18.399999999999999" customHeight="1" x14ac:dyDescent="0.25">
      <c r="B61" s="99" t="s">
        <v>37</v>
      </c>
      <c r="C61" s="20"/>
      <c r="D61" s="165">
        <f>D64*2</f>
        <v>84</v>
      </c>
      <c r="E61" s="165"/>
      <c r="F61" s="163">
        <f>D61*D4</f>
        <v>50.4</v>
      </c>
      <c r="G61" s="163"/>
      <c r="H61"/>
    </row>
    <row r="62" spans="2:12" ht="26.45" customHeight="1" x14ac:dyDescent="0.25">
      <c r="B62" s="173"/>
      <c r="C62" s="173"/>
      <c r="D62" s="173"/>
      <c r="E62" s="173"/>
      <c r="F62" s="173"/>
      <c r="G62" s="173"/>
      <c r="H62" s="173"/>
      <c r="I62" s="173"/>
      <c r="J62" s="173"/>
    </row>
    <row r="63" spans="2:12" ht="25.7" customHeight="1" x14ac:dyDescent="0.25">
      <c r="B63" s="99"/>
      <c r="C63" s="20"/>
      <c r="D63" s="164" t="s">
        <v>30</v>
      </c>
      <c r="E63" s="164"/>
      <c r="F63" s="164" t="s">
        <v>31</v>
      </c>
      <c r="G63" s="164"/>
      <c r="H63"/>
    </row>
    <row r="64" spans="2:12" ht="15.75" x14ac:dyDescent="0.25">
      <c r="B64" s="99" t="s">
        <v>37</v>
      </c>
      <c r="C64" s="20"/>
      <c r="D64" s="180">
        <v>42</v>
      </c>
      <c r="E64" s="180"/>
      <c r="F64" s="168">
        <f>D64*D4</f>
        <v>25.2</v>
      </c>
      <c r="G64" s="168"/>
      <c r="H64"/>
      <c r="J64"/>
    </row>
    <row r="65" spans="1:11" ht="39.75" customHeight="1" x14ac:dyDescent="0.25">
      <c r="A65" s="173" t="s">
        <v>38</v>
      </c>
      <c r="B65" s="173"/>
      <c r="C65" s="173"/>
      <c r="D65" s="173"/>
      <c r="E65" s="173"/>
      <c r="F65" s="173"/>
      <c r="G65" s="173"/>
      <c r="H65" s="173"/>
      <c r="I65" s="173"/>
      <c r="J65" s="160"/>
      <c r="K65" s="160"/>
    </row>
    <row r="66" spans="1:11" ht="21.6" customHeight="1" x14ac:dyDescent="0.25">
      <c r="B66" s="100"/>
      <c r="C66" s="98"/>
      <c r="D66" s="164" t="s">
        <v>30</v>
      </c>
      <c r="E66" s="164"/>
      <c r="F66" s="164" t="s">
        <v>31</v>
      </c>
      <c r="G66" s="164"/>
      <c r="H66"/>
      <c r="J66"/>
    </row>
    <row r="67" spans="1:11" ht="20.65" customHeight="1" x14ac:dyDescent="0.25">
      <c r="B67" s="99" t="s">
        <v>39</v>
      </c>
      <c r="C67" s="98"/>
      <c r="D67" s="178">
        <v>5</v>
      </c>
      <c r="E67" s="178"/>
      <c r="F67" s="163">
        <f>D67*D4</f>
        <v>3</v>
      </c>
      <c r="G67" s="163"/>
      <c r="H67"/>
    </row>
    <row r="68" spans="1:11" ht="20.65" customHeight="1" x14ac:dyDescent="0.25">
      <c r="B68" s="174" t="s">
        <v>40</v>
      </c>
      <c r="C68" s="175"/>
      <c r="D68" s="174">
        <f>D67</f>
        <v>5</v>
      </c>
      <c r="E68" s="175"/>
      <c r="F68" s="176">
        <f>D68*D4</f>
        <v>3</v>
      </c>
      <c r="G68" s="177"/>
      <c r="H68"/>
    </row>
    <row r="69" spans="1:11" ht="30.6" customHeight="1" x14ac:dyDescent="0.25">
      <c r="B69" s="173" t="s">
        <v>41</v>
      </c>
      <c r="C69" s="173"/>
      <c r="D69" s="173"/>
      <c r="E69" s="173"/>
      <c r="F69" s="173"/>
      <c r="G69" s="173"/>
      <c r="H69" s="173"/>
      <c r="I69" s="173"/>
      <c r="J69" s="173"/>
    </row>
    <row r="70" spans="1:11" ht="23.25" customHeight="1" x14ac:dyDescent="0.25">
      <c r="B70" s="98"/>
      <c r="C70" s="98"/>
      <c r="D70" s="164" t="s">
        <v>30</v>
      </c>
      <c r="E70" s="164"/>
      <c r="F70" s="164" t="s">
        <v>31</v>
      </c>
      <c r="G70" s="164"/>
      <c r="H70"/>
    </row>
    <row r="71" spans="1:11" ht="15.75" x14ac:dyDescent="0.25">
      <c r="B71" s="99" t="s">
        <v>42</v>
      </c>
      <c r="C71" s="25"/>
      <c r="D71" s="178">
        <v>12</v>
      </c>
      <c r="E71" s="178"/>
      <c r="F71" s="163">
        <f>D71*D4</f>
        <v>7.1999999999999993</v>
      </c>
      <c r="G71" s="163"/>
      <c r="H71"/>
    </row>
    <row r="72" spans="1:11" x14ac:dyDescent="0.25">
      <c r="B72" s="179" t="s">
        <v>43</v>
      </c>
      <c r="C72" s="179"/>
      <c r="D72" s="167">
        <f>D71</f>
        <v>12</v>
      </c>
      <c r="E72" s="167"/>
      <c r="F72" s="168">
        <f>D72*D4</f>
        <v>7.1999999999999993</v>
      </c>
      <c r="G72" s="168"/>
      <c r="H72"/>
    </row>
  </sheetData>
  <mergeCells count="47">
    <mergeCell ref="B72:C72"/>
    <mergeCell ref="D72:E72"/>
    <mergeCell ref="F72:G72"/>
    <mergeCell ref="D64:E64"/>
    <mergeCell ref="F64:G64"/>
    <mergeCell ref="D70:E70"/>
    <mergeCell ref="F70:G70"/>
    <mergeCell ref="D67:E67"/>
    <mergeCell ref="F67:G67"/>
    <mergeCell ref="B68:C68"/>
    <mergeCell ref="B59:K59"/>
    <mergeCell ref="D71:E71"/>
    <mergeCell ref="F71:G71"/>
    <mergeCell ref="D61:E61"/>
    <mergeCell ref="F61:G61"/>
    <mergeCell ref="D66:E66"/>
    <mergeCell ref="F66:G66"/>
    <mergeCell ref="B69:J69"/>
    <mergeCell ref="D63:E63"/>
    <mergeCell ref="D60:E60"/>
    <mergeCell ref="F60:G60"/>
    <mergeCell ref="B62:J62"/>
    <mergeCell ref="F63:G63"/>
    <mergeCell ref="D68:E68"/>
    <mergeCell ref="F68:G68"/>
    <mergeCell ref="A65:I65"/>
    <mergeCell ref="D49:E49"/>
    <mergeCell ref="F49:G49"/>
    <mergeCell ref="B57:C57"/>
    <mergeCell ref="D57:E57"/>
    <mergeCell ref="F57:G57"/>
    <mergeCell ref="D51:E51"/>
    <mergeCell ref="D55:E55"/>
    <mergeCell ref="F55:G55"/>
    <mergeCell ref="B53:L54"/>
    <mergeCell ref="F51:G51"/>
    <mergeCell ref="D50:E50"/>
    <mergeCell ref="F50:G50"/>
    <mergeCell ref="D56:E56"/>
    <mergeCell ref="F56:G56"/>
    <mergeCell ref="B6:E6"/>
    <mergeCell ref="B12:J12"/>
    <mergeCell ref="F48:G48"/>
    <mergeCell ref="D47:E47"/>
    <mergeCell ref="F47:G47"/>
    <mergeCell ref="D48:E48"/>
    <mergeCell ref="B35:I36"/>
  </mergeCells>
  <phoneticPr fontId="40" type="noConversion"/>
  <pageMargins left="8.5416666666666696E-2" right="7.0833333333333304E-2" top="0.17013888888888901" bottom="0.101388888888889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59"/>
  </sheetPr>
  <dimension ref="A1:I51"/>
  <sheetViews>
    <sheetView tabSelected="1" topLeftCell="A22" zoomScale="90" zoomScaleNormal="90" workbookViewId="0">
      <selection activeCell="B42" sqref="B42"/>
    </sheetView>
  </sheetViews>
  <sheetFormatPr defaultColWidth="9" defaultRowHeight="15" x14ac:dyDescent="0.25"/>
  <cols>
    <col min="1" max="1" width="2.140625" style="4" customWidth="1"/>
    <col min="2" max="2" width="19.28515625" customWidth="1"/>
    <col min="3" max="3" width="15.7109375" customWidth="1"/>
    <col min="5" max="5" width="10.140625" customWidth="1"/>
    <col min="6" max="6" width="11.5703125" customWidth="1"/>
    <col min="7" max="7" width="8.5703125" customWidth="1"/>
    <col min="8" max="8" width="9.7109375" customWidth="1"/>
  </cols>
  <sheetData>
    <row r="1" spans="2:8" ht="18.75" x14ac:dyDescent="0.25">
      <c r="B1" s="188" t="s">
        <v>44</v>
      </c>
      <c r="C1" s="188"/>
      <c r="D1" s="188"/>
      <c r="E1" s="101"/>
      <c r="F1" s="187" t="s">
        <v>45</v>
      </c>
      <c r="G1" s="187"/>
      <c r="H1" s="102">
        <v>0.6</v>
      </c>
    </row>
    <row r="2" spans="2:8" ht="21" x14ac:dyDescent="0.35">
      <c r="C2" s="101"/>
      <c r="D2" s="101"/>
      <c r="E2" s="101"/>
      <c r="F2" s="3"/>
      <c r="G2" s="3"/>
    </row>
    <row r="3" spans="2:8" x14ac:dyDescent="0.25">
      <c r="B3" s="186" t="s">
        <v>46</v>
      </c>
      <c r="C3" s="186"/>
      <c r="D3" s="186"/>
      <c r="E3" s="186"/>
      <c r="F3" s="186"/>
      <c r="G3" s="186"/>
      <c r="H3" s="103">
        <v>1.9</v>
      </c>
    </row>
    <row r="4" spans="2:8" x14ac:dyDescent="0.25">
      <c r="B4" s="104"/>
      <c r="C4" s="104"/>
      <c r="D4" s="104"/>
      <c r="E4" s="104"/>
      <c r="F4" s="104"/>
      <c r="G4" s="104"/>
      <c r="H4" s="104"/>
    </row>
    <row r="5" spans="2:8" ht="20.65" customHeight="1" x14ac:dyDescent="0.25">
      <c r="B5" s="186" t="s">
        <v>47</v>
      </c>
      <c r="C5" s="186"/>
      <c r="D5" s="186"/>
      <c r="E5" s="186"/>
      <c r="F5" s="186"/>
      <c r="G5" s="186"/>
      <c r="H5" s="105">
        <f>H1*H3</f>
        <v>1.1399999999999999</v>
      </c>
    </row>
    <row r="6" spans="2:8" ht="17.100000000000001" customHeight="1" x14ac:dyDescent="0.25">
      <c r="B6" s="182" t="s">
        <v>48</v>
      </c>
      <c r="C6" s="182"/>
      <c r="D6" s="182"/>
      <c r="E6" s="182"/>
      <c r="F6" s="182"/>
      <c r="G6" s="182"/>
      <c r="H6" s="106">
        <f>H5*30%</f>
        <v>0.34199999999999997</v>
      </c>
    </row>
    <row r="7" spans="2:8" ht="9.75" customHeight="1" x14ac:dyDescent="0.3">
      <c r="B7" s="107"/>
      <c r="C7" s="107"/>
      <c r="D7" s="107"/>
      <c r="E7" s="107"/>
      <c r="F7" s="108"/>
      <c r="G7" s="108"/>
      <c r="H7" s="7"/>
    </row>
    <row r="8" spans="2:8" x14ac:dyDescent="0.25">
      <c r="B8" s="21" t="s">
        <v>2</v>
      </c>
      <c r="C8" s="109" t="s">
        <v>3</v>
      </c>
      <c r="D8" s="110"/>
      <c r="E8" s="111"/>
      <c r="F8" s="21" t="s">
        <v>4</v>
      </c>
      <c r="G8" s="112">
        <v>0</v>
      </c>
      <c r="H8" s="113"/>
    </row>
    <row r="9" spans="2:8" x14ac:dyDescent="0.25">
      <c r="B9" s="24" t="s">
        <v>5</v>
      </c>
      <c r="C9" s="114"/>
      <c r="D9" s="115">
        <v>0.3</v>
      </c>
      <c r="E9" s="116"/>
      <c r="F9" s="114"/>
      <c r="G9" s="117"/>
      <c r="H9" s="118"/>
    </row>
    <row r="10" spans="2:8" x14ac:dyDescent="0.25">
      <c r="B10" s="25"/>
      <c r="C10" s="25"/>
      <c r="D10" s="25"/>
      <c r="E10" s="25"/>
      <c r="F10" s="25"/>
      <c r="G10" s="25"/>
      <c r="H10" s="25"/>
    </row>
    <row r="11" spans="2:8" ht="15.75" x14ac:dyDescent="0.25">
      <c r="B11" s="119" t="s">
        <v>78</v>
      </c>
      <c r="C11" s="25"/>
      <c r="D11" s="25"/>
      <c r="E11" s="25"/>
      <c r="F11" s="25"/>
      <c r="G11" s="25"/>
      <c r="H11" s="25"/>
    </row>
    <row r="12" spans="2:8" x14ac:dyDescent="0.25">
      <c r="B12" s="25"/>
      <c r="C12" s="25"/>
      <c r="D12" s="25"/>
      <c r="E12" s="25"/>
      <c r="F12" s="25"/>
      <c r="G12" s="25"/>
      <c r="H12" s="25"/>
    </row>
    <row r="13" spans="2:8" ht="33.75" x14ac:dyDescent="0.25">
      <c r="B13" s="120"/>
      <c r="C13" s="97"/>
      <c r="D13" s="121"/>
      <c r="E13" s="121"/>
      <c r="F13" s="97"/>
      <c r="G13" s="122" t="s">
        <v>49</v>
      </c>
      <c r="H13" s="122" t="s">
        <v>50</v>
      </c>
    </row>
    <row r="14" spans="2:8" x14ac:dyDescent="0.25">
      <c r="B14" s="120" t="s">
        <v>51</v>
      </c>
      <c r="C14" s="97"/>
      <c r="D14" s="121"/>
      <c r="E14" s="121"/>
      <c r="F14" s="97"/>
      <c r="G14" s="123">
        <f>H5</f>
        <v>1.1399999999999999</v>
      </c>
      <c r="H14" s="1">
        <f>G14*(1+$D$9)</f>
        <v>1.482</v>
      </c>
    </row>
    <row r="15" spans="2:8" ht="53.1" customHeight="1" x14ac:dyDescent="0.25">
      <c r="B15" s="124" t="s">
        <v>52</v>
      </c>
      <c r="C15" s="97"/>
      <c r="D15" s="121"/>
      <c r="E15" s="121"/>
      <c r="F15" s="97"/>
      <c r="G15" s="123">
        <f>H6</f>
        <v>0.34199999999999997</v>
      </c>
      <c r="H15" s="1">
        <f>G15*(1+$D$9)</f>
        <v>0.4446</v>
      </c>
    </row>
    <row r="16" spans="2:8" ht="9" customHeight="1" x14ac:dyDescent="0.25">
      <c r="B16" s="125"/>
      <c r="C16" s="125"/>
      <c r="D16" s="25"/>
      <c r="E16" s="25"/>
      <c r="F16" s="25"/>
      <c r="G16" s="25"/>
      <c r="H16" s="25"/>
    </row>
    <row r="17" spans="1:9" x14ac:dyDescent="0.25">
      <c r="B17" s="25" t="s">
        <v>53</v>
      </c>
      <c r="C17" s="126" t="s">
        <v>54</v>
      </c>
      <c r="D17" s="127"/>
      <c r="E17" s="128">
        <v>1</v>
      </c>
      <c r="F17" s="20"/>
      <c r="G17" s="20"/>
      <c r="H17" s="20"/>
    </row>
    <row r="18" spans="1:9" x14ac:dyDescent="0.25">
      <c r="B18" s="25" t="s">
        <v>55</v>
      </c>
      <c r="C18" s="126" t="s">
        <v>56</v>
      </c>
      <c r="D18" s="126"/>
      <c r="E18" s="128">
        <v>2</v>
      </c>
      <c r="F18" s="20"/>
      <c r="G18" s="20"/>
      <c r="H18" s="20"/>
    </row>
    <row r="19" spans="1:9" x14ac:dyDescent="0.25">
      <c r="B19" s="25" t="s">
        <v>57</v>
      </c>
      <c r="C19" s="126" t="s">
        <v>58</v>
      </c>
      <c r="D19" s="126"/>
      <c r="E19" s="128">
        <v>4</v>
      </c>
      <c r="F19" s="20"/>
      <c r="G19" s="20"/>
      <c r="H19" s="20"/>
    </row>
    <row r="20" spans="1:9" x14ac:dyDescent="0.25">
      <c r="B20" s="25" t="s">
        <v>59</v>
      </c>
      <c r="C20" s="126" t="s">
        <v>60</v>
      </c>
      <c r="D20" s="126"/>
      <c r="E20" s="128">
        <v>24</v>
      </c>
      <c r="F20" s="20"/>
      <c r="G20" s="20"/>
      <c r="H20" s="20"/>
    </row>
    <row r="21" spans="1:9" ht="7.5" customHeight="1" x14ac:dyDescent="0.25">
      <c r="B21" s="25"/>
      <c r="C21" s="25"/>
      <c r="D21" s="25"/>
      <c r="E21" s="25"/>
      <c r="F21" s="25"/>
      <c r="G21" s="25"/>
      <c r="H21" s="25"/>
    </row>
    <row r="22" spans="1:9" ht="7.5" customHeight="1" x14ac:dyDescent="0.25">
      <c r="B22" s="25"/>
      <c r="C22" s="25"/>
      <c r="D22" s="25"/>
      <c r="E22" s="25"/>
      <c r="F22" s="25"/>
      <c r="G22" s="25"/>
      <c r="H22" s="25"/>
    </row>
    <row r="23" spans="1:9" x14ac:dyDescent="0.25">
      <c r="B23" s="78" t="s">
        <v>61</v>
      </c>
      <c r="C23" s="129"/>
      <c r="D23" s="130">
        <v>10</v>
      </c>
      <c r="E23" s="130">
        <v>15</v>
      </c>
      <c r="F23" s="130">
        <v>20</v>
      </c>
      <c r="G23" s="130">
        <v>25</v>
      </c>
      <c r="H23" s="130">
        <v>30</v>
      </c>
    </row>
    <row r="24" spans="1:9" x14ac:dyDescent="0.25">
      <c r="B24" s="25"/>
      <c r="C24" s="25"/>
      <c r="D24" s="25"/>
      <c r="E24" s="25"/>
      <c r="F24" s="25"/>
      <c r="G24" s="25"/>
      <c r="H24" s="25"/>
    </row>
    <row r="25" spans="1:9" x14ac:dyDescent="0.25">
      <c r="B25" s="120" t="s">
        <v>49</v>
      </c>
      <c r="C25" s="97"/>
      <c r="D25" s="44">
        <f>$G$14</f>
        <v>1.1399999999999999</v>
      </c>
      <c r="E25" s="44">
        <f>D25+$G$15</f>
        <v>1.4819999999999998</v>
      </c>
      <c r="F25" s="44">
        <f>E25+$G$15</f>
        <v>1.8239999999999998</v>
      </c>
      <c r="G25" s="44">
        <f>F25+$G$15</f>
        <v>2.1659999999999999</v>
      </c>
      <c r="H25" s="44">
        <f>G25+$G$15</f>
        <v>2.508</v>
      </c>
    </row>
    <row r="26" spans="1:9" x14ac:dyDescent="0.25">
      <c r="B26" s="120" t="s">
        <v>50</v>
      </c>
      <c r="C26" s="97"/>
      <c r="D26" s="44">
        <f>$H$14</f>
        <v>1.482</v>
      </c>
      <c r="E26" s="44">
        <f>D26+$H$15</f>
        <v>1.9266000000000001</v>
      </c>
      <c r="F26" s="44">
        <f>E26+$H$15</f>
        <v>2.3712</v>
      </c>
      <c r="G26" s="44">
        <f>F26+$H$15</f>
        <v>2.8157999999999999</v>
      </c>
      <c r="H26" s="44">
        <f>G26+$H$15</f>
        <v>3.2603999999999997</v>
      </c>
    </row>
    <row r="27" spans="1:9" x14ac:dyDescent="0.25">
      <c r="B27" s="114"/>
      <c r="C27" s="114"/>
      <c r="D27" s="131"/>
      <c r="E27" s="131"/>
      <c r="F27" s="131"/>
      <c r="G27" s="131"/>
      <c r="H27" s="131"/>
    </row>
    <row r="28" spans="1:9" x14ac:dyDescent="0.25">
      <c r="A28" s="132" t="s">
        <v>62</v>
      </c>
      <c r="B28" s="182" t="s">
        <v>63</v>
      </c>
      <c r="C28" s="182"/>
      <c r="D28" s="182"/>
      <c r="E28" s="182"/>
      <c r="F28" s="182"/>
      <c r="G28" s="182"/>
      <c r="H28" s="133">
        <v>0.5</v>
      </c>
      <c r="I28" s="134"/>
    </row>
    <row r="29" spans="1:9" x14ac:dyDescent="0.25">
      <c r="A29" s="132"/>
      <c r="B29" s="7"/>
      <c r="C29" s="7"/>
      <c r="D29" s="7"/>
      <c r="E29" s="7"/>
      <c r="F29" s="7"/>
      <c r="G29" s="7"/>
      <c r="H29" s="135"/>
    </row>
    <row r="30" spans="1:9" x14ac:dyDescent="0.25">
      <c r="A30" s="132" t="s">
        <v>64</v>
      </c>
      <c r="B30" s="182" t="s">
        <v>65</v>
      </c>
      <c r="C30" s="182"/>
      <c r="D30" s="182"/>
      <c r="E30" s="182"/>
      <c r="F30" s="182"/>
      <c r="G30" s="182"/>
      <c r="H30" s="133">
        <v>0.5</v>
      </c>
    </row>
    <row r="31" spans="1:9" x14ac:dyDescent="0.25">
      <c r="A31" s="132"/>
      <c r="B31" s="7"/>
      <c r="C31" s="7"/>
      <c r="D31" s="7"/>
      <c r="E31" s="7"/>
      <c r="F31" s="7"/>
      <c r="G31" s="7"/>
      <c r="H31" s="7"/>
    </row>
    <row r="32" spans="1:9" ht="29.1" customHeight="1" x14ac:dyDescent="0.25">
      <c r="A32" s="132" t="s">
        <v>66</v>
      </c>
      <c r="B32" s="183" t="s">
        <v>67</v>
      </c>
      <c r="C32" s="183"/>
      <c r="D32" s="183"/>
      <c r="E32" s="183"/>
      <c r="F32" s="183"/>
      <c r="G32" s="183"/>
      <c r="H32" s="136">
        <v>1</v>
      </c>
    </row>
    <row r="33" spans="1:9" x14ac:dyDescent="0.25">
      <c r="A33" s="132"/>
      <c r="B33" s="7"/>
      <c r="C33" s="7"/>
      <c r="D33" s="7"/>
      <c r="E33" s="7"/>
      <c r="F33" s="7"/>
      <c r="G33" s="7"/>
      <c r="H33" s="7"/>
      <c r="I33" s="137"/>
    </row>
    <row r="34" spans="1:9" ht="40.9" customHeight="1" x14ac:dyDescent="0.25">
      <c r="A34" s="132" t="s">
        <v>68</v>
      </c>
      <c r="B34" s="183" t="s">
        <v>69</v>
      </c>
      <c r="C34" s="183"/>
      <c r="D34" s="183"/>
      <c r="E34" s="183"/>
      <c r="F34" s="183"/>
      <c r="G34" s="183"/>
      <c r="H34" s="136">
        <v>1</v>
      </c>
    </row>
    <row r="35" spans="1:9" ht="7.5" customHeight="1" x14ac:dyDescent="0.25">
      <c r="B35" s="184"/>
      <c r="C35" s="184"/>
      <c r="D35" s="184"/>
      <c r="E35" s="184"/>
      <c r="F35" s="184"/>
      <c r="G35" s="184"/>
      <c r="H35" s="184"/>
    </row>
    <row r="36" spans="1:9" ht="13.9" customHeight="1" x14ac:dyDescent="0.25">
      <c r="B36" s="185" t="s">
        <v>79</v>
      </c>
      <c r="C36" s="185"/>
      <c r="D36" s="185"/>
      <c r="E36" s="185"/>
      <c r="F36" s="185"/>
      <c r="G36" s="185"/>
      <c r="H36" s="185"/>
      <c r="I36" s="137"/>
    </row>
    <row r="37" spans="1:9" ht="34.9" customHeight="1" x14ac:dyDescent="0.25">
      <c r="B37" s="185"/>
      <c r="C37" s="185"/>
      <c r="D37" s="185"/>
      <c r="E37" s="185"/>
      <c r="F37" s="185"/>
      <c r="G37" s="185"/>
      <c r="H37" s="185"/>
    </row>
    <row r="38" spans="1:9" ht="7.5" customHeight="1" x14ac:dyDescent="0.25">
      <c r="B38" s="7"/>
      <c r="C38" s="7"/>
      <c r="D38" s="7"/>
      <c r="E38" s="7"/>
      <c r="F38" s="7"/>
      <c r="G38" s="7"/>
      <c r="H38" s="7"/>
    </row>
    <row r="39" spans="1:9" ht="58.35" customHeight="1" x14ac:dyDescent="0.25">
      <c r="B39" s="181" t="s">
        <v>80</v>
      </c>
      <c r="C39" s="181"/>
      <c r="D39" s="181"/>
      <c r="E39" s="181"/>
      <c r="F39" s="181"/>
      <c r="G39" s="181"/>
      <c r="H39" s="181"/>
    </row>
    <row r="40" spans="1:9" x14ac:dyDescent="0.25">
      <c r="B40" s="181"/>
      <c r="C40" s="181"/>
      <c r="D40" s="181"/>
      <c r="E40" s="181"/>
      <c r="F40" s="181"/>
      <c r="G40" s="181"/>
      <c r="H40" s="181"/>
    </row>
    <row r="41" spans="1:9" ht="7.5" customHeight="1" x14ac:dyDescent="0.25">
      <c r="B41" s="181"/>
      <c r="C41" s="181"/>
      <c r="D41" s="181"/>
      <c r="E41" s="181"/>
      <c r="F41" s="181"/>
      <c r="G41" s="181"/>
      <c r="H41" s="181"/>
    </row>
    <row r="42" spans="1:9" ht="19.149999999999999" customHeight="1" x14ac:dyDescent="0.25">
      <c r="A42"/>
    </row>
    <row r="43" spans="1:9" ht="16.350000000000001" customHeight="1" x14ac:dyDescent="0.25"/>
    <row r="45" spans="1:9" ht="44.25" customHeight="1" x14ac:dyDescent="0.25"/>
    <row r="47" spans="1:9" ht="24.6" customHeight="1" x14ac:dyDescent="0.25"/>
    <row r="48" spans="1:9" ht="14.1" customHeight="1" x14ac:dyDescent="0.25"/>
    <row r="51" ht="63" customHeight="1" x14ac:dyDescent="0.25"/>
  </sheetData>
  <mergeCells count="12">
    <mergeCell ref="B6:G6"/>
    <mergeCell ref="B3:G3"/>
    <mergeCell ref="B5:G5"/>
    <mergeCell ref="F1:G1"/>
    <mergeCell ref="B1:D1"/>
    <mergeCell ref="B39:H41"/>
    <mergeCell ref="B28:G28"/>
    <mergeCell ref="B30:G30"/>
    <mergeCell ref="B32:G32"/>
    <mergeCell ref="B34:G34"/>
    <mergeCell ref="B35:H35"/>
    <mergeCell ref="B36:H37"/>
  </mergeCells>
  <phoneticPr fontId="40" type="noConversion"/>
  <pageMargins left="3.937007874015748E-2" right="0.15748031496062992" top="0.74803149606299213" bottom="0.74803149606299213" header="0.51181102362204722" footer="0.51181102362204722"/>
  <pageSetup paperSize="9" firstPageNumber="0" orientation="portrait" horizontalDpi="300" verticalDpi="300" r:id="rId1"/>
  <headerFooter>
    <oddHeader>&amp;LALLEGATO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1326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Pubblicità</vt:lpstr>
      <vt:lpstr>Affissioni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Debora Gatti</dc:creator>
  <dc:description/>
  <cp:lastModifiedBy>dgatti</cp:lastModifiedBy>
  <cp:revision>248</cp:revision>
  <cp:lastPrinted>2021-01-27T16:05:21Z</cp:lastPrinted>
  <dcterms:created xsi:type="dcterms:W3CDTF">2006-09-25T09:17:32Z</dcterms:created>
  <dcterms:modified xsi:type="dcterms:W3CDTF">2021-01-27T16:13:13Z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